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STEVENAGE\CSF\LRN SCH EFF\SSE MUSIC\ALL\MUSIC\MG\Documents\Business development\Music Development\"/>
    </mc:Choice>
  </mc:AlternateContent>
  <xr:revisionPtr revIDLastSave="0" documentId="13_ncr:1_{46601987-9033-46E4-920D-F139D9DC95AB}" xr6:coauthVersionLast="47" xr6:coauthVersionMax="47" xr10:uidLastSave="{00000000-0000-0000-0000-000000000000}"/>
  <bookViews>
    <workbookView xWindow="-120" yWindow="-120" windowWidth="29040" windowHeight="15840" tabRatio="803" xr2:uid="{999B5527-B006-4EE6-B197-B1C9575F3625}"/>
  </bookViews>
  <sheets>
    <sheet name="Intro &amp; guidance" sheetId="20" r:id="rId1"/>
    <sheet name="Guide to ratings" sheetId="1" r:id="rId2"/>
    <sheet name="Notes overview" sheetId="6" r:id="rId3"/>
    <sheet name="Overview dashboard" sheetId="5" r:id="rId4"/>
    <sheet name="Supporting the school workforce" sheetId="3" r:id="rId5"/>
    <sheet name="Considerations - senior leaders" sheetId="4" r:id="rId6"/>
    <sheet name="Partnerships" sheetId="25" r:id="rId7"/>
    <sheet name="CPD" sheetId="7" r:id="rId8"/>
    <sheet name="Trainee &amp; early career teachers" sheetId="8" r:id="rId9"/>
    <sheet name="Transition" sheetId="23" r:id="rId10"/>
    <sheet name="Secondary - music curriculum" sheetId="9" r:id="rId11"/>
    <sheet name="Singing" sheetId="10" r:id="rId12"/>
    <sheet name="Instrumental teaching" sheetId="11" r:id="rId13"/>
    <sheet name="Music technology" sheetId="14" r:id="rId14"/>
    <sheet name="Creating music" sheetId="15" r:id="rId15"/>
    <sheet name="Listening" sheetId="16" r:id="rId16"/>
    <sheet name="Music beyond the classroom" sheetId="17" r:id="rId17"/>
    <sheet name="Live music &amp; events" sheetId="18" r:id="rId18"/>
    <sheet name="Musical progression" sheetId="19" r:id="rId19"/>
    <sheet name="Music Qualifications" sheetId="24" r:id="rId20"/>
    <sheet name="Inclusion" sheetId="21" r:id="rId21"/>
    <sheet name="Ratings" sheetId="2" state="hidden" r:id="rId22"/>
  </sheets>
  <externalReferences>
    <externalReference r:id="rId2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7" i="6" l="1"/>
  <c r="B308" i="6"/>
  <c r="B303" i="6"/>
  <c r="B304" i="6"/>
  <c r="B305" i="6"/>
  <c r="B306" i="6"/>
  <c r="B290" i="6"/>
  <c r="B291" i="6"/>
  <c r="B292" i="6"/>
  <c r="B293" i="6"/>
  <c r="B294" i="6"/>
  <c r="B295" i="6"/>
  <c r="B296" i="6"/>
  <c r="B297" i="6"/>
  <c r="B298" i="6"/>
  <c r="B299" i="6"/>
  <c r="B300" i="6"/>
  <c r="B301" i="6"/>
  <c r="B302" i="6"/>
  <c r="B289" i="6"/>
  <c r="G7" i="21"/>
  <c r="G8" i="21"/>
  <c r="G9" i="21"/>
  <c r="G10" i="21"/>
  <c r="G11" i="21"/>
  <c r="G12" i="21"/>
  <c r="G13" i="21"/>
  <c r="G14" i="21"/>
  <c r="G15" i="21"/>
  <c r="G16" i="21"/>
  <c r="G17" i="21"/>
  <c r="G18" i="21"/>
  <c r="G19" i="21"/>
  <c r="G20" i="21"/>
  <c r="G21" i="21"/>
  <c r="G22" i="21"/>
  <c r="G23" i="21"/>
  <c r="G24" i="21"/>
  <c r="G25" i="21"/>
  <c r="G6" i="21"/>
  <c r="B274" i="6"/>
  <c r="B275" i="6"/>
  <c r="B276" i="6"/>
  <c r="B277" i="6"/>
  <c r="B278" i="6"/>
  <c r="B279" i="6"/>
  <c r="B280" i="6"/>
  <c r="B281" i="6"/>
  <c r="B282" i="6"/>
  <c r="B283" i="6"/>
  <c r="B284" i="6"/>
  <c r="B285" i="6"/>
  <c r="B286" i="6"/>
  <c r="B273" i="6"/>
  <c r="G7" i="24"/>
  <c r="G8" i="24"/>
  <c r="G9" i="24"/>
  <c r="G10" i="24"/>
  <c r="G11" i="24"/>
  <c r="G12" i="24"/>
  <c r="G13" i="24"/>
  <c r="G14" i="24"/>
  <c r="G15" i="24"/>
  <c r="G16" i="24"/>
  <c r="G17" i="24"/>
  <c r="G18" i="24"/>
  <c r="G19" i="24"/>
  <c r="G6" i="24"/>
  <c r="B263" i="6"/>
  <c r="B264" i="6"/>
  <c r="B265" i="6"/>
  <c r="B266" i="6"/>
  <c r="B267" i="6"/>
  <c r="B268" i="6"/>
  <c r="B269"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35" i="6"/>
  <c r="G43" i="19"/>
  <c r="G6" i="19"/>
  <c r="G7" i="19"/>
  <c r="G9" i="19"/>
  <c r="G10" i="19"/>
  <c r="G11" i="19"/>
  <c r="G12" i="19"/>
  <c r="G13" i="19"/>
  <c r="G14" i="19"/>
  <c r="G15" i="19"/>
  <c r="G16" i="19"/>
  <c r="G17" i="19"/>
  <c r="G18" i="19"/>
  <c r="G19" i="19"/>
  <c r="G20" i="19"/>
  <c r="G21" i="19"/>
  <c r="G22" i="19"/>
  <c r="G23" i="19"/>
  <c r="G24" i="19"/>
  <c r="G25" i="19"/>
  <c r="G27" i="19"/>
  <c r="G28" i="19"/>
  <c r="G29" i="19"/>
  <c r="G30" i="19"/>
  <c r="G31" i="19"/>
  <c r="G32" i="19"/>
  <c r="G33" i="19"/>
  <c r="G34" i="19"/>
  <c r="G36" i="19"/>
  <c r="G37" i="19"/>
  <c r="G38" i="19"/>
  <c r="G39" i="19"/>
  <c r="G41" i="19"/>
  <c r="G42" i="19"/>
  <c r="G5" i="19"/>
  <c r="B224" i="6"/>
  <c r="B225" i="6"/>
  <c r="B226" i="6"/>
  <c r="B227" i="6"/>
  <c r="B228" i="6"/>
  <c r="B229" i="6"/>
  <c r="B230" i="6"/>
  <c r="B231" i="6"/>
  <c r="B215" i="6"/>
  <c r="B216" i="6"/>
  <c r="B217" i="6"/>
  <c r="B218" i="6"/>
  <c r="B219" i="6"/>
  <c r="B220" i="6"/>
  <c r="B221" i="6"/>
  <c r="B222" i="6"/>
  <c r="B223" i="6"/>
  <c r="G6" i="18"/>
  <c r="G7" i="18"/>
  <c r="G8" i="18"/>
  <c r="G9" i="18"/>
  <c r="G10" i="18"/>
  <c r="G12" i="18"/>
  <c r="G13" i="18"/>
  <c r="G14" i="18"/>
  <c r="G15" i="18"/>
  <c r="G16" i="18"/>
  <c r="G17" i="18"/>
  <c r="G18" i="18"/>
  <c r="G20" i="18"/>
  <c r="G21" i="18"/>
  <c r="G22" i="18"/>
  <c r="G23" i="18"/>
  <c r="G24" i="18"/>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182" i="6"/>
  <c r="G5" i="17"/>
  <c r="G7" i="17"/>
  <c r="G8" i="17"/>
  <c r="G9" i="17"/>
  <c r="G10" i="17"/>
  <c r="G11" i="17"/>
  <c r="G13" i="17"/>
  <c r="G14" i="17"/>
  <c r="G15" i="17"/>
  <c r="G16" i="17"/>
  <c r="G17" i="17"/>
  <c r="G18" i="17"/>
  <c r="G19" i="17"/>
  <c r="G21" i="17"/>
  <c r="G22" i="17"/>
  <c r="G23" i="17"/>
  <c r="G24" i="17"/>
  <c r="G25" i="17"/>
  <c r="G26" i="17"/>
  <c r="G27" i="17"/>
  <c r="G29" i="17"/>
  <c r="G30" i="17"/>
  <c r="G31" i="17"/>
  <c r="G32" i="17"/>
  <c r="G33" i="17"/>
  <c r="G34" i="17"/>
  <c r="G35" i="17"/>
  <c r="G36" i="17"/>
  <c r="G4" i="17"/>
  <c r="H39" i="17" s="1"/>
  <c r="B15" i="5" s="1"/>
  <c r="B177" i="6"/>
  <c r="B178" i="6"/>
  <c r="B174" i="6"/>
  <c r="G4" i="16"/>
  <c r="G8" i="16"/>
  <c r="B163" i="6"/>
  <c r="B164" i="6"/>
  <c r="B165" i="6"/>
  <c r="B166" i="6"/>
  <c r="B167" i="6"/>
  <c r="B168" i="6"/>
  <c r="B169" i="6"/>
  <c r="B170" i="6"/>
  <c r="B162" i="6"/>
  <c r="G5" i="15"/>
  <c r="G6" i="15"/>
  <c r="G7" i="15"/>
  <c r="G8" i="15"/>
  <c r="G14" i="15" s="1"/>
  <c r="G9" i="15"/>
  <c r="G10" i="15"/>
  <c r="G11" i="15"/>
  <c r="G12" i="15"/>
  <c r="G4" i="15"/>
  <c r="G6" i="14" s="1"/>
  <c r="B146" i="6"/>
  <c r="B147" i="6"/>
  <c r="B148" i="6"/>
  <c r="B149" i="6"/>
  <c r="B150" i="6"/>
  <c r="B151" i="6"/>
  <c r="B152" i="6"/>
  <c r="B153" i="6"/>
  <c r="B154" i="6"/>
  <c r="B155" i="6"/>
  <c r="B156" i="6"/>
  <c r="B157" i="6"/>
  <c r="B158" i="6"/>
  <c r="B145" i="6"/>
  <c r="G7" i="14"/>
  <c r="G8" i="14"/>
  <c r="G9" i="14"/>
  <c r="G10" i="14"/>
  <c r="G11" i="14"/>
  <c r="G12" i="14"/>
  <c r="G13" i="14"/>
  <c r="G14" i="14"/>
  <c r="G15" i="14"/>
  <c r="G16" i="14"/>
  <c r="G17" i="14"/>
  <c r="G18" i="14"/>
  <c r="G19" i="14"/>
  <c r="B129" i="6"/>
  <c r="B130" i="6"/>
  <c r="B131" i="6"/>
  <c r="B132" i="6"/>
  <c r="B133" i="6"/>
  <c r="B134" i="6"/>
  <c r="B135" i="6"/>
  <c r="B136" i="6"/>
  <c r="B137" i="6"/>
  <c r="B138" i="6"/>
  <c r="B139" i="6"/>
  <c r="B140" i="6"/>
  <c r="B141" i="6"/>
  <c r="B128" i="6"/>
  <c r="G9" i="11"/>
  <c r="G10" i="11"/>
  <c r="G11" i="11"/>
  <c r="G12" i="11"/>
  <c r="G13" i="11"/>
  <c r="G14" i="11"/>
  <c r="G15" i="11"/>
  <c r="G16" i="11"/>
  <c r="G17" i="11"/>
  <c r="G18" i="11"/>
  <c r="G19" i="11"/>
  <c r="G20" i="11"/>
  <c r="G8" i="11"/>
  <c r="G6" i="11"/>
  <c r="B108" i="6"/>
  <c r="B109" i="6"/>
  <c r="B110" i="6"/>
  <c r="B111" i="6"/>
  <c r="B112" i="6"/>
  <c r="B113" i="6"/>
  <c r="B114" i="6"/>
  <c r="B115" i="6"/>
  <c r="B116" i="6"/>
  <c r="B117" i="6"/>
  <c r="B118" i="6"/>
  <c r="B119" i="6"/>
  <c r="B120" i="6"/>
  <c r="B121" i="6"/>
  <c r="B122" i="6"/>
  <c r="B123" i="6"/>
  <c r="B124" i="6"/>
  <c r="G14" i="10"/>
  <c r="G15" i="10"/>
  <c r="G16" i="10"/>
  <c r="G17" i="10"/>
  <c r="G18" i="10"/>
  <c r="G19" i="10"/>
  <c r="G20" i="10"/>
  <c r="G21" i="10"/>
  <c r="G22" i="10"/>
  <c r="G23" i="10"/>
  <c r="G24" i="10"/>
  <c r="G13" i="10"/>
  <c r="G7" i="10"/>
  <c r="G8" i="10"/>
  <c r="G9" i="10"/>
  <c r="G10" i="10"/>
  <c r="G11" i="10"/>
  <c r="B86" i="6"/>
  <c r="B87" i="6"/>
  <c r="B88" i="6"/>
  <c r="B89" i="6"/>
  <c r="B90" i="6"/>
  <c r="B91" i="6"/>
  <c r="B92" i="6"/>
  <c r="B93" i="6"/>
  <c r="B94" i="6"/>
  <c r="B95" i="6"/>
  <c r="B96" i="6"/>
  <c r="B97" i="6"/>
  <c r="B98" i="6"/>
  <c r="B99" i="6"/>
  <c r="B100" i="6"/>
  <c r="B101" i="6"/>
  <c r="B102" i="6"/>
  <c r="B103" i="6"/>
  <c r="G7" i="9"/>
  <c r="G8" i="9"/>
  <c r="G9" i="9"/>
  <c r="G10" i="9"/>
  <c r="G11" i="9"/>
  <c r="G12" i="9"/>
  <c r="G13" i="9"/>
  <c r="G14" i="9"/>
  <c r="G15" i="9"/>
  <c r="G16" i="9"/>
  <c r="G17" i="9"/>
  <c r="G18" i="9"/>
  <c r="G19" i="9"/>
  <c r="G21" i="9"/>
  <c r="G22" i="9"/>
  <c r="G23" i="9"/>
  <c r="G24" i="9"/>
  <c r="G25" i="9"/>
  <c r="B77" i="6"/>
  <c r="B78" i="6"/>
  <c r="B79" i="6"/>
  <c r="B80" i="6"/>
  <c r="B81" i="6"/>
  <c r="B76" i="6"/>
  <c r="G7" i="23"/>
  <c r="G9" i="23"/>
  <c r="G10" i="23"/>
  <c r="G11" i="23"/>
  <c r="G12" i="23"/>
  <c r="G6" i="23"/>
  <c r="H27" i="21" l="1"/>
  <c r="B19" i="5" s="1"/>
  <c r="G27" i="21"/>
  <c r="G21" i="24"/>
  <c r="H21" i="24"/>
  <c r="B18" i="5" s="1"/>
  <c r="G45" i="19"/>
  <c r="G39" i="17"/>
  <c r="H14" i="15"/>
  <c r="H21" i="14"/>
  <c r="B12" i="5" s="1"/>
  <c r="G21" i="14"/>
  <c r="G22" i="11"/>
  <c r="H22" i="11"/>
  <c r="G14" i="23"/>
  <c r="H14" i="23"/>
  <c r="B8" i="5" s="1"/>
  <c r="B71" i="6"/>
  <c r="B72" i="6"/>
  <c r="B70" i="6"/>
  <c r="G7" i="8"/>
  <c r="G8" i="8"/>
  <c r="B57" i="6"/>
  <c r="B46" i="6"/>
  <c r="B47" i="6"/>
  <c r="B48" i="6"/>
  <c r="B49" i="6"/>
  <c r="B50" i="6"/>
  <c r="B51" i="6"/>
  <c r="B52" i="6"/>
  <c r="B53" i="6"/>
  <c r="B54" i="6"/>
  <c r="B55" i="6"/>
  <c r="B56" i="6"/>
  <c r="B45" i="6"/>
  <c r="G20" i="25"/>
  <c r="G19" i="25"/>
  <c r="G18" i="25"/>
  <c r="G16" i="25"/>
  <c r="G15" i="25"/>
  <c r="G14" i="25"/>
  <c r="G13" i="25"/>
  <c r="G12" i="25"/>
  <c r="G10" i="25"/>
  <c r="G9" i="25"/>
  <c r="G8" i="25"/>
  <c r="G7" i="25"/>
  <c r="G6" i="25"/>
  <c r="B27" i="6"/>
  <c r="B28" i="6"/>
  <c r="B29" i="6"/>
  <c r="B30" i="6"/>
  <c r="B31" i="6"/>
  <c r="B32" i="6"/>
  <c r="B33" i="6"/>
  <c r="B34" i="6"/>
  <c r="B35" i="6"/>
  <c r="B36" i="6"/>
  <c r="B37" i="6"/>
  <c r="B38" i="6"/>
  <c r="B39" i="6"/>
  <c r="B40" i="6"/>
  <c r="B41" i="6"/>
  <c r="G18" i="4"/>
  <c r="G19" i="4"/>
  <c r="G20" i="4"/>
  <c r="G21" i="4"/>
  <c r="G22" i="4"/>
  <c r="G23" i="4"/>
  <c r="G9" i="4"/>
  <c r="G10" i="4"/>
  <c r="G11" i="4"/>
  <c r="G8" i="4"/>
  <c r="B6" i="6"/>
  <c r="B7" i="6"/>
  <c r="B8" i="6"/>
  <c r="B9" i="6"/>
  <c r="B10" i="6"/>
  <c r="B11" i="6"/>
  <c r="B12" i="6"/>
  <c r="B13" i="6"/>
  <c r="B14" i="6"/>
  <c r="B15" i="6"/>
  <c r="B16" i="6"/>
  <c r="B17" i="6"/>
  <c r="B18" i="6"/>
  <c r="B19" i="6"/>
  <c r="B20" i="6"/>
  <c r="B21" i="6"/>
  <c r="B22" i="6"/>
  <c r="G8" i="3"/>
  <c r="G9" i="3"/>
  <c r="G10" i="3"/>
  <c r="G12" i="3"/>
  <c r="G13" i="3"/>
  <c r="G14" i="3"/>
  <c r="G15" i="3"/>
  <c r="G16" i="3"/>
  <c r="G18" i="3"/>
  <c r="G19" i="3"/>
  <c r="G20" i="3"/>
  <c r="G21" i="3"/>
  <c r="G22" i="3"/>
  <c r="G23" i="3"/>
  <c r="G24" i="3"/>
  <c r="G25" i="3"/>
  <c r="G26" i="3"/>
  <c r="H22" i="25" l="1"/>
  <c r="B5" i="5" s="1"/>
  <c r="G22" i="25"/>
  <c r="B214" i="6" l="1"/>
  <c r="B175" i="6"/>
  <c r="B176" i="6"/>
  <c r="B107" i="6"/>
  <c r="B85" i="6"/>
  <c r="B66" i="6"/>
  <c r="B62" i="6"/>
  <c r="B63" i="6"/>
  <c r="B64" i="6"/>
  <c r="B65" i="6"/>
  <c r="B61" i="6"/>
  <c r="B26" i="6"/>
  <c r="B5" i="6"/>
  <c r="G5" i="18"/>
  <c r="G7" i="16"/>
  <c r="G6" i="16"/>
  <c r="G5" i="16"/>
  <c r="G6" i="10"/>
  <c r="H26" i="18" l="1"/>
  <c r="B16" i="5" s="1"/>
  <c r="G26" i="18"/>
  <c r="G9" i="16"/>
  <c r="H9" i="16"/>
  <c r="B14" i="5" s="1"/>
  <c r="H45" i="19"/>
  <c r="B17" i="5" s="1"/>
  <c r="B13" i="5"/>
  <c r="G25" i="10"/>
  <c r="H25" i="10"/>
  <c r="B10" i="5" s="1"/>
  <c r="B11" i="5"/>
  <c r="G6" i="9"/>
  <c r="H27" i="9" s="1"/>
  <c r="G6" i="8"/>
  <c r="H10" i="8" s="1"/>
  <c r="B7" i="5" s="1"/>
  <c r="G7" i="7"/>
  <c r="G11" i="7"/>
  <c r="G10" i="7"/>
  <c r="G9" i="7"/>
  <c r="G8" i="7"/>
  <c r="G6" i="7"/>
  <c r="G15" i="4"/>
  <c r="G16" i="4"/>
  <c r="G17" i="4"/>
  <c r="G14" i="4"/>
  <c r="G13" i="4"/>
  <c r="G6" i="4"/>
  <c r="G7" i="3"/>
  <c r="H28" i="3" s="1"/>
  <c r="H27" i="4" l="1"/>
  <c r="B4" i="5" s="1"/>
  <c r="B9" i="5"/>
  <c r="G27" i="9"/>
  <c r="H13" i="7"/>
  <c r="B6" i="5" s="1"/>
  <c r="B3" i="5"/>
  <c r="G10" i="8"/>
  <c r="G13" i="7"/>
  <c r="G27" i="4"/>
  <c r="G28" i="3"/>
</calcChain>
</file>

<file path=xl/sharedStrings.xml><?xml version="1.0" encoding="utf-8"?>
<sst xmlns="http://schemas.openxmlformats.org/spreadsheetml/2006/main" count="450" uniqueCount="358">
  <si>
    <t>HMS High Quality Music Education in Secondary School Audit</t>
  </si>
  <si>
    <t>School name</t>
  </si>
  <si>
    <t>Music leader name</t>
  </si>
  <si>
    <t>Date</t>
  </si>
  <si>
    <t>Hertfordshire Music Service champion the successes of our schools and understand the challenges faced in raising and promoting the importance and value of music education.</t>
  </si>
  <si>
    <t xml:space="preserve">The principal focus should always be on improving students’ musical progress, attainment, and achievements. </t>
  </si>
  <si>
    <t xml:space="preserve">Focus on:
Intent, Implementation, and Impact
 - Intent: What you want students to learn and why? What are you trying to achieve? What are the outcomes by the end of school?  What? Why? 
 - Implementation: How effectively are objectives of the curriculum delivered? How do you  organise learning? What? How? 
 - Impact: What is the impact? How well are you doing? Are you making a difference? How do you know?  How? So what? </t>
  </si>
  <si>
    <t>Evidence should: </t>
  </si>
  <si>
    <t xml:space="preserve">This questionnaire toolkit will support the identification of strengths and future development areas in the quality of music provision for students. </t>
  </si>
  <si>
    <t xml:space="preserve">In each section there is a list of criteria that indicate some key aspects of effective provision and high-quality outcomes for students. </t>
  </si>
  <si>
    <t>Guide to ratings</t>
  </si>
  <si>
    <t>For each statement, in each tab, identify your school’s current position.</t>
  </si>
  <si>
    <t xml:space="preserve">Against each criterion, select the rating which best reflects your summary view of where you think your school is. </t>
  </si>
  <si>
    <t xml:space="preserve">NB The summary view numbers are “best fit”, not a check list. </t>
  </si>
  <si>
    <t>Exemplary</t>
  </si>
  <si>
    <t xml:space="preserve">Highly effective in driving good or better outcomes for students, example of exemplary practice. </t>
  </si>
  <si>
    <t xml:space="preserve">Actively engaging with and positively promoting the services of the Music Hub and could be considered for ‘Lead School’ status. </t>
  </si>
  <si>
    <t>Established</t>
  </si>
  <si>
    <t xml:space="preserve">Effective in driving good outcomes for students, music is a strength in our school. </t>
  </si>
  <si>
    <t xml:space="preserve">Development targets have been achieved implemented and embedded in practice. </t>
  </si>
  <si>
    <t>Arrangements for monitoring and ongoing evaluation are in place, and effective reflection is resulting in further development.</t>
  </si>
  <si>
    <t>Actively engaging with and positively promoting the services of the Music Hub.</t>
  </si>
  <si>
    <t>Emerging</t>
  </si>
  <si>
    <t xml:space="preserve">Not yet fully in place, further development required, but the school is actively working on identified actions and has prioritised them using SMART principles. </t>
  </si>
  <si>
    <t>Identified, but 
not yet in place</t>
  </si>
  <si>
    <t xml:space="preserve">Needs priority, support and development. The school has recognised the need and identified what actions need to be taken. </t>
  </si>
  <si>
    <t>This may mean doing new things, or doing things differently, and there may be training implications.</t>
  </si>
  <si>
    <t>Work on identified priorities may be in the early stages. </t>
  </si>
  <si>
    <t>Supporting the school workforce</t>
  </si>
  <si>
    <t>Considerations for senior leadership, trusts and governing boards</t>
  </si>
  <si>
    <t>Continuing professional development</t>
  </si>
  <si>
    <t>Trainee and early career teachers</t>
  </si>
  <si>
    <t>Music Curriculum</t>
  </si>
  <si>
    <t>Singing</t>
  </si>
  <si>
    <t>Instrumental teaching</t>
  </si>
  <si>
    <t>Music technology</t>
  </si>
  <si>
    <t>Creating music</t>
  </si>
  <si>
    <t>Listening</t>
  </si>
  <si>
    <t>Music beyond the classroom – co-curricular provision</t>
  </si>
  <si>
    <t xml:space="preserve">Live music events and performance </t>
  </si>
  <si>
    <t>Musical progression</t>
  </si>
  <si>
    <t>Average score based on your ratings</t>
  </si>
  <si>
    <t>Partnerships</t>
  </si>
  <si>
    <t>Transition from primary to secondary music</t>
  </si>
  <si>
    <t>Secondary - music curriculum</t>
  </si>
  <si>
    <t>Music Qualifications</t>
  </si>
  <si>
    <t>Inclusion</t>
  </si>
  <si>
    <t>Back to overview</t>
  </si>
  <si>
    <t xml:space="preserve">The quality of teaching remains the most important in-school factor in improving outcomes for children, especially those from disadvantaged backgrounds. This is why the Schools White Paper sets out the DfE’s plans for all teachers to have access to world-class training and professional development at every stage of their career.  </t>
  </si>
  <si>
    <t>Statement</t>
  </si>
  <si>
    <t>Rating</t>
  </si>
  <si>
    <t>All teachers have access to world-class training and professional development at every stage of their career</t>
  </si>
  <si>
    <t>Quality subject leadership</t>
  </si>
  <si>
    <t>Music is represented at every level within the school’s leadership structure</t>
  </si>
  <si>
    <t>Have a Head of Department for Music</t>
  </si>
  <si>
    <r>
      <t>M</t>
    </r>
    <r>
      <rPr>
        <sz val="12"/>
        <color theme="1"/>
        <rFont val="Arial"/>
        <family val="2"/>
      </rPr>
      <t>usic leads and heads of department are given:</t>
    </r>
  </si>
  <si>
    <t>Time</t>
  </si>
  <si>
    <t>Resources</t>
  </si>
  <si>
    <t>Access to regular training to develop effective programmes of study</t>
  </si>
  <si>
    <t>Time to plan and deliver the wider musical offer</t>
  </si>
  <si>
    <t>Support where needed</t>
  </si>
  <si>
    <t>Senior leaders (executive leaders, headteachers, members of senior leadership teams, trusts and governing bodies):</t>
  </si>
  <si>
    <t>Interrogate the accessibility and inclusivity of the music curriculum</t>
  </si>
  <si>
    <t>Show how the school's music provision is improving over time</t>
  </si>
  <si>
    <t>The quality of teaching remains the most important in-school factor in improving outcomes for children, especially those from disadvantaged backgrounds” NPME pg26</t>
  </si>
  <si>
    <t>Music leads and heads of department are not the only ones responsible for curriculum provision</t>
  </si>
  <si>
    <t>Music leads will have wider responsibilities for:</t>
  </si>
  <si>
    <t>Developing the musical culture of the school</t>
  </si>
  <si>
    <t>Co-curricular provision</t>
  </si>
  <si>
    <t>Experiences</t>
  </si>
  <si>
    <t>Performances</t>
  </si>
  <si>
    <t>Consideration is given to what this means for the time classroom staff are afforded for being a music lead</t>
  </si>
  <si>
    <t>Supporting staff by funding visiting music tutors (through support from their Music Hub or inviting professional musicians into school to deliver a breadth of co-curricular opportunities)</t>
  </si>
  <si>
    <t xml:space="preserve">Help is offered to music leads to deliver quality provision </t>
  </si>
  <si>
    <t xml:space="preserve">Aware of how music fits into the curriculum, co-curricular and enrichment provision </t>
  </si>
  <si>
    <t>How the trust/school ensures the quality of the music offer</t>
  </si>
  <si>
    <t>The quality of the music provision is supported by the Music Development Plan(s), which could, as outlined above, be linked to the overarching School Improvement Plan(s)</t>
  </si>
  <si>
    <t>Continuing Professional Development</t>
  </si>
  <si>
    <t xml:space="preserve"> Ensure the school workforce is supported with the right training and professional learning to deliver music well. </t>
  </si>
  <si>
    <t>School leadership (headteachers, music leads and heads of department) proactively consider the development needs of their staff in the context of the school’s wider priorities and plans</t>
  </si>
  <si>
    <t>School takes a broad view of continuing professional development (CPD) for classroom teachers, that may benefit from a different approach (e.g. singing lessons, membership of a staff choir, or keyboard lessons could be used to develop musicianship)</t>
  </si>
  <si>
    <t>School considers whether they could offer wider music opportunities to all staff for interest; further embeding a culture of music throughout the school</t>
  </si>
  <si>
    <t>School consider how CPD could support teachers in nurturing students’ creativity and teaching composing – a national curriculum requirement</t>
  </si>
  <si>
    <t>School engages with their Hub’s offer of CPD and discuss their needs, so the offer can be tailored to meet the schools needs</t>
  </si>
  <si>
    <t>Schools are part of a network with peers and learn from each other e.g. networks provided by Hub.  This is especially important in music, given the smaller size of departments in comparison to core subjects</t>
  </si>
  <si>
    <t>Every teacher enjoys their entitlement to evidence-based training and support at the start of their career</t>
  </si>
  <si>
    <t>The training curriculum designed by providers must set out in detail the approaches for each subject and phase, including, where appropriate, music teaching, and be clear about how subject-specific approaches will be taught to trainees</t>
  </si>
  <si>
    <t>It is important that early secondary music teaching supports a smooth and steady progression from the primary curriculum. The Model Music Curriculum approach supports this, pointing towards the development of fluency, using what students already know.</t>
  </si>
  <si>
    <t xml:space="preserve"> Music curriculum</t>
  </si>
  <si>
    <t xml:space="preserve">It is expected that students will arrive at secondary school having had experience of performing, composing and listening and will be able to understand, interpret and perform from simple musical notation. </t>
  </si>
  <si>
    <t>Music is planned, sequenced and taught as robustly as any other foundation subject</t>
  </si>
  <si>
    <t>Music is part of a broad and balanced curriculum for all students</t>
  </si>
  <si>
    <t>Music builds students’ cultural capital</t>
  </si>
  <si>
    <t>Impact of music is evidenced</t>
  </si>
  <si>
    <t>Coverage of National Curriculum requirements </t>
  </si>
  <si>
    <t>Emphasis on sequencing learning in areas which, when taken together, contribute steadily towards students becoming more musical</t>
  </si>
  <si>
    <t>Long and medium term overview plans in place and on record centrally so any teacher can see the context of the part they teach</t>
  </si>
  <si>
    <t>Clarity on relevant and suitable assessment evident</t>
  </si>
  <si>
    <t>Increasingly enjoy both their music lessons and are taking part in the wider musical life of the school</t>
  </si>
  <si>
    <t>Singing is key to developing musicianship and a core part of curriculum.</t>
  </si>
  <si>
    <t>Singing continues as a core element of musical learning in early secondary, building on the practice in many primary schools.</t>
  </si>
  <si>
    <t>Give specific consideration to the challenges for students through their early teenage years</t>
  </si>
  <si>
    <t>Good singing possible for all students through early teenage years, with high-quality teaching and support.</t>
  </si>
  <si>
    <t>Singing contribute to the wider life of the school</t>
  </si>
  <si>
    <t>Sing with accurate pitch in unison or harmony with attention to phrase and dynamics</t>
  </si>
  <si>
    <t>A clear commitment to quality teaching</t>
  </si>
  <si>
    <t>Specific points for the secondary teacher to consider when planning singing: (refer to the Model Music Curriculum)</t>
  </si>
  <si>
    <t xml:space="preserve">Clarity on what standards are achieved and how it's measured </t>
  </si>
  <si>
    <t>Opportunities for progression for all students</t>
  </si>
  <si>
    <t xml:space="preserve">Regular singing is performed prior to instrumental teaching </t>
  </si>
  <si>
    <t>Regular singing continues during instrumental teaching and supports its success.</t>
  </si>
  <si>
    <t>School considered how students can progress their singing beyond the classroom:</t>
  </si>
  <si>
    <t>Within school</t>
  </si>
  <si>
    <t>Outside school</t>
  </si>
  <si>
    <t>Students regularly hear adults (including men) sing </t>
  </si>
  <si>
    <t>Teachers consider how to support students to take their instrumental learning beyond the classroom:</t>
  </si>
  <si>
    <t xml:space="preserve">Ensures opportunities for students to learn an instrument and to make progress </t>
  </si>
  <si>
    <t>Students are able to make effective use of their developing instrumental skills in the curriculum music lessons that follow the provision</t>
  </si>
  <si>
    <t>Students confident to play their instruments in curriculum lessons</t>
  </si>
  <si>
    <t>Visiting teachers briefed about SEND and guided on appropriate management of students</t>
  </si>
  <si>
    <t xml:space="preserve">Strategies for maximising the learning potential of individuals </t>
  </si>
  <si>
    <t>Communication method with visiting teachers in place if it is not possible to talk ‘on the day’</t>
  </si>
  <si>
    <t>Expect high-quality lessons from specialist tutors and is challenging poor teaching practice in dialogue with providers and Hub lead organisations where necessary</t>
  </si>
  <si>
    <t xml:space="preserve">Know what standards are achieved and how it is measured </t>
  </si>
  <si>
    <t>Communicate students’ progress in instrumental teaching with parents and carers, so they can together support students to progress to further opportunities for musical learning</t>
  </si>
  <si>
    <t>Music technology in the classroom</t>
  </si>
  <si>
    <t>Music technology is playing an increasingly important role in the delivery of the key stage 3 curriculum but should be used with consideration.</t>
  </si>
  <si>
    <t>Technology is used as an exciting way to introduce children to more complex musical concepts in a format they are increasingly familiar with from a young age</t>
  </si>
  <si>
    <t>When using technology, music teachers and departments ensure they fully understand its use and place in the curriculum.</t>
  </si>
  <si>
    <t>Seeking support from their Music Hub</t>
  </si>
  <si>
    <t>Secure appropriate CPD</t>
  </si>
  <si>
    <t>A key component in teaching children composing, production and recording</t>
  </si>
  <si>
    <t>A range of software and hardware available to support the development of students’ musical skills, knowledge and understanding.</t>
  </si>
  <si>
    <t>Help students to recognise intervals and scales</t>
  </si>
  <si>
    <t>Assist with instrumental teaching</t>
  </si>
  <si>
    <t>Tuning instruments e.g. guitars, woodwind</t>
  </si>
  <si>
    <t xml:space="preserve">Music technology playing an important role in teaching and developing musical concepts </t>
  </si>
  <si>
    <t>Use of facilities such as IT suites with relevant software.</t>
  </si>
  <si>
    <t xml:space="preserve">Digital Audio Workstations (DAWs) (Free or those with educational discounts). </t>
  </si>
  <si>
    <t>Basic music production skills  support wider learning (For example, using microphones and DAWs to record podcasts 
with students)</t>
  </si>
  <si>
    <t>Composing and creating music</t>
  </si>
  <si>
    <t>Composing and creating music is a core element of the music curriculum</t>
  </si>
  <si>
    <t>Students are given regular opportunities to create their own music and express themselves.</t>
  </si>
  <si>
    <t>Effective composing is supported by a developing understanding of the building blocks of music</t>
  </si>
  <si>
    <t>Students are given the opportunity to improvise, create and share their own music, as a key part of their classroom curriculum provision</t>
  </si>
  <si>
    <t>Students are given regular opportunities for creating and sharing music</t>
  </si>
  <si>
    <t>Listening to music is fundamental to developing musical understanding and is at the heart of the music curriculum</t>
  </si>
  <si>
    <t>Listening critically, students expand their musical horizons; gain deeper understanding of the context of when a piece of music was written, how it is constructed and the impact it can have on the listener</t>
  </si>
  <si>
    <t>Listening to a broad range of music helps developing other areas of musical activity, including composing and performing</t>
  </si>
  <si>
    <t>Identified, but not yet in place</t>
  </si>
  <si>
    <r>
      <rPr>
        <sz val="12"/>
        <rFont val="Arial"/>
        <family val="2"/>
      </rPr>
      <t xml:space="preserve">Proactively inclusive in approach to choosing repertoire for listening exercises (consider the repertoire suggested in the </t>
    </r>
    <r>
      <rPr>
        <u/>
        <sz val="12"/>
        <color theme="10"/>
        <rFont val="Arial"/>
        <family val="2"/>
      </rPr>
      <t>Model Music Curriculum (publishing.service.gov.uk))</t>
    </r>
  </si>
  <si>
    <t>A range of free-to-use resources are available to support teachers in accessing music for listening. Links to some of these are included in the resources information available alongside the HMS School support toolkit.</t>
  </si>
  <si>
    <t xml:space="preserve">Students are encouraged to participate </t>
  </si>
  <si>
    <t xml:space="preserve">School music departments develop a rounded picture of their students’ musical lives, knowing: </t>
  </si>
  <si>
    <t>Every secondary school should have:</t>
  </si>
  <si>
    <t>Schools are uniquely positioned to bridge gaps between students and musical opportunities. They should consider how they could encourage broad student interest and participation, for example by:</t>
  </si>
  <si>
    <t>School leaders consider carefully how to support music teaching staff providing such activities outside usual teaching hours, just as they would for other areas such as sport or drama</t>
  </si>
  <si>
    <t>Live music and events</t>
  </si>
  <si>
    <t>Peer to peer</t>
  </si>
  <si>
    <t xml:space="preserve">To parents or carers (in concerts, assemblies, shows) </t>
  </si>
  <si>
    <t>Beyond school wherever possible</t>
  </si>
  <si>
    <t xml:space="preserve">        As part of curriculum music</t>
  </si>
  <si>
    <t>Deliver at least one concert and/or musical show</t>
  </si>
  <si>
    <t>Offer students the opportunity to perform each term</t>
  </si>
  <si>
    <t>Work with Music Hubs to make links between organisations and schools</t>
  </si>
  <si>
    <t>School leaders and music teachers should be able to articulate how any aspiring musician in their school can access high-quality opportunities. To reach their full potential, students may want to attend a Saturday Music Centre or a local ensemble, in school or beyond.</t>
  </si>
  <si>
    <t xml:space="preserve">Dialogue between feeder and destination schools </t>
  </si>
  <si>
    <t>Facilitate joint transition project with feeder schools</t>
  </si>
  <si>
    <t>Music educators support young people’s sustained engagement and musical development by:</t>
  </si>
  <si>
    <t>Supporting the young person’s passion for music</t>
  </si>
  <si>
    <t>Supporting the young person’s development of skills such as motivation and resilience</t>
  </si>
  <si>
    <t xml:space="preserve">        Enable students to use their skills in school to inspire other learners</t>
  </si>
  <si>
    <t>Engage in and value the music of the young person</t>
  </si>
  <si>
    <t xml:space="preserve">Ensure sustained access to role models </t>
  </si>
  <si>
    <t>Ensure sustained access to mentors</t>
  </si>
  <si>
    <t>Facilitate sustained access to varied experiences</t>
  </si>
  <si>
    <t>Facilitate sustained access to varied opportunities</t>
  </si>
  <si>
    <t>Facilitate sustained access to varied genres</t>
  </si>
  <si>
    <t>School leaders and music teachers encourage students to learn music beyond the classroom and can articulate how they compliment each other</t>
  </si>
  <si>
    <t>School leaders and music teachers articulate how any aspiring musician are encouraged and supported to access high-quality opportunities to reach their full potential (students may want to attend a Saturday Music Centre or a local ensemble, in school or beyond)</t>
  </si>
  <si>
    <t>School leaders and music teachers respond to the needs and ambitions of students identified as more able in music</t>
  </si>
  <si>
    <t>Support for families less familiar with what is possible, mentoring for students (e.g. through a Music Hub), help to support and track progression</t>
  </si>
  <si>
    <t>Music Development Plan is published on the school website helping families to understand how their children will benefit from school music</t>
  </si>
  <si>
    <t>Music progression strategy, is part of the Music Development Plan</t>
  </si>
  <si>
    <t>Music Progression Strategy align to the school/MAT Progression Strategy </t>
  </si>
  <si>
    <t>Music Progression Strategy is monitored and reviewed and by Music Lead, SLT and/or Governors</t>
  </si>
  <si>
    <t>The progression strategy consider the barriers students may face and the role of the school in helping them, setting out:</t>
  </si>
  <si>
    <t>Access to instrumental learning as part of classroom teaching</t>
  </si>
  <si>
    <t>Access to small-group and 1:1 instrumental tuition</t>
  </si>
  <si>
    <t>Access to space to practice</t>
  </si>
  <si>
    <t>Access to space to store instruments</t>
  </si>
  <si>
    <t>Help to access instruments</t>
  </si>
  <si>
    <t xml:space="preserve">Acces to relevant local opportunities such as ensembles, choirs, workshops </t>
  </si>
  <si>
    <t xml:space="preserve">Acces to relevant national opportunities such as ensembles, choirs, workshops </t>
  </si>
  <si>
    <t>Routes into specialist music provision, such as local opportunities with the National Children’s Orchestra or Tomorrow’s Warriors</t>
  </si>
  <si>
    <t>Musical progression is tracked in and out of the classroom:</t>
  </si>
  <si>
    <t>Which students, and how many, attend take part in musical activity in school</t>
  </si>
  <si>
    <t xml:space="preserve">How this information is used to benefit students </t>
  </si>
  <si>
    <t xml:space="preserve">How these students use their skills in school to inspire other learners </t>
  </si>
  <si>
    <t>Is it musical, manageable, used?</t>
  </si>
  <si>
    <t>Musical qualifications</t>
  </si>
  <si>
    <t>Undertaking formal music qualifications at school, college or elsewhere can be one way to unlock careers in music for young people.</t>
  </si>
  <si>
    <t xml:space="preserve">School leaders have a clear understanding of how their school or college enables the study of music at GCSE including music GCSE and and/or technical awards </t>
  </si>
  <si>
    <t xml:space="preserve">School leaders have a clear understanding of how their school or college enables the study of music at key stage 4 including provision of A level and/or technical awards </t>
  </si>
  <si>
    <t>Supporting students wishing to pursue music beyond KS3</t>
  </si>
  <si>
    <t>Increase in students studying for GCSE and A level music</t>
  </si>
  <si>
    <t>Model Music Curriculum or a comparable programme of study through key stages 1 to 3, is preparing students to progress to the next level of musical excellence</t>
  </si>
  <si>
    <t>GCSE and A Level Music promotes a clear curriculum pathway for secondary school students</t>
  </si>
  <si>
    <t>GCSE and A Level Music  enables, through the engagement of music teachers, the staffing of co-curricular music and musical enrichment activities</t>
  </si>
  <si>
    <t>Committed to retaining key high-quality vocational qualifications at key stage 4, recognising the distinct and important role they play in supporting students to develop different skills from the GCSE, e.g. music technology.</t>
  </si>
  <si>
    <t>Industries which value high-quality vocational qualifications at key stage 4 are encouraged to do more to work with young people</t>
  </si>
  <si>
    <t>Highlight how taking high-quality vocational qualification courses can open up pathways to future musical careers</t>
  </si>
  <si>
    <t>Working with Music Hub to identifying course providers for interested students</t>
  </si>
  <si>
    <t>Support students wishing to undertake graded music exams alongside their main school-based courses of study</t>
  </si>
  <si>
    <t>Tracking students achieving grade 6 or above in graded music exams counting in key stage 4 performance tables (attracting as many points as a high grade at GCSE)</t>
  </si>
  <si>
    <t>Tracking graded music exams count towards UCAS points for applications to higher education</t>
  </si>
  <si>
    <t>The curriculum is made accessible for all learners, including those with SEND </t>
  </si>
  <si>
    <t>The music studied takes account of sensibilities of all sections of the school community </t>
  </si>
  <si>
    <t>Tuition is offered in non-Western instruments and genres, which reflect the heritage and traditions of students at the school </t>
  </si>
  <si>
    <t>Learners are exposed to music from cultures other than their own and/or not represented in the school </t>
  </si>
  <si>
    <t>Songs are sung in languages spoken by families in the school community </t>
  </si>
  <si>
    <t xml:space="preserve">Interventions for other subjects does not routinely take place during Music lessons </t>
  </si>
  <si>
    <t>The needs of children with SEND are assessed to enable them to participate in music-making </t>
  </si>
  <si>
    <t>Adjustments are made for children with SEND </t>
  </si>
  <si>
    <t>Partners you work with to make adjustments for students with SEND (Music Hub, The OHMI Trust) </t>
  </si>
  <si>
    <t>Special provision such as:</t>
  </si>
  <si>
    <t>Open Orchestras, Modulo </t>
  </si>
  <si>
    <t>Nurture groups</t>
  </si>
  <si>
    <t>Music Therapy or similar </t>
  </si>
  <si>
    <t>Relaxed concerts </t>
  </si>
  <si>
    <t>Special or separate facilities for SEND Music</t>
  </si>
  <si>
    <t>Families’ religious beliefs and wishes are met in respect of Music </t>
  </si>
  <si>
    <t>Remissions policies for extension and enrichment activities (such as concert trips, Young Voices etc) </t>
  </si>
  <si>
    <t>Remissions policy for choirs, ensembles and instrumental/vocal tuition </t>
  </si>
  <si>
    <t>Pupil Premium is used for Music </t>
  </si>
  <si>
    <t>Students who are just outside the remissions policy are supported </t>
  </si>
  <si>
    <t>Support provided to help parents with the cost of living crisis </t>
  </si>
  <si>
    <r>
      <t>·</t>
    </r>
    <r>
      <rPr>
        <sz val="7"/>
        <color rgb="FF000000"/>
        <rFont val="Arial"/>
        <family val="2"/>
      </rPr>
      <t xml:space="preserve">         </t>
    </r>
    <r>
      <rPr>
        <sz val="11"/>
        <color rgb="FF000000"/>
        <rFont val="Arial"/>
        <family val="2"/>
      </rPr>
      <t>Demonstrate ‘sequencing’ in Music? (Why this? Why now?) </t>
    </r>
  </si>
  <si>
    <r>
      <t>·</t>
    </r>
    <r>
      <rPr>
        <sz val="7"/>
        <color rgb="FF000000"/>
        <rFont val="Arial"/>
        <family val="2"/>
      </rPr>
      <t xml:space="preserve">         </t>
    </r>
    <r>
      <rPr>
        <sz val="11"/>
        <color rgb="FF000000"/>
        <rFont val="Arial"/>
        <family val="2"/>
      </rPr>
      <t>Show progression of musical knowledge and understanding? </t>
    </r>
  </si>
  <si>
    <r>
      <t>·</t>
    </r>
    <r>
      <rPr>
        <sz val="7"/>
        <color rgb="FF000000"/>
        <rFont val="Arial"/>
        <family val="2"/>
      </rPr>
      <t xml:space="preserve">         </t>
    </r>
    <r>
      <rPr>
        <sz val="11"/>
        <color rgb="FF000000"/>
        <rFont val="Arial"/>
        <family val="2"/>
      </rPr>
      <t>Show how your school supports children who fall behind? Or children with SEND? </t>
    </r>
  </si>
  <si>
    <r>
      <t>Not yet sure of impact on outcomes, but work is in progress - it may be in early stages needing some support;</t>
    </r>
    <r>
      <rPr>
        <sz val="12"/>
        <color rgb="FFFF0000"/>
        <rFont val="Arial"/>
        <family val="2"/>
      </rPr>
      <t xml:space="preserve"> </t>
    </r>
    <r>
      <rPr>
        <sz val="12"/>
        <color rgb="FF000000"/>
        <rFont val="Arial"/>
        <family val="2"/>
      </rPr>
      <t>senior leadership</t>
    </r>
    <r>
      <rPr>
        <sz val="12"/>
        <color rgb="FFFF0000"/>
        <rFont val="Arial"/>
        <family val="2"/>
      </rPr>
      <t xml:space="preserve"> </t>
    </r>
    <r>
      <rPr>
        <sz val="12"/>
        <color rgb="FF000000"/>
        <rFont val="Arial"/>
        <family val="2"/>
      </rPr>
      <t>aware and the school is in contact with a member of the Music Hub. </t>
    </r>
  </si>
  <si>
    <t>The notes you enter alongside your ratings for each tab will automatically appear here.
If you need to make a change please do this within the relivant tab (click on the headings to jump to the tab).</t>
  </si>
  <si>
    <t>Ensures a suitable budget for music</t>
  </si>
  <si>
    <t>Governors/SLT are involved in fundraising bids and identifying income sources; e.g. charging and remissions, charitable and other funding (local charities, UK Music Sound Foundation, Parents’ Association)</t>
  </si>
  <si>
    <t>Allocates income the school collects for music (lesson fees, instrument hire charges, parental donations, concert ticket income, sale of refreshments at concerts) is attributed to the music budget</t>
  </si>
  <si>
    <t>Allocates suitable accomodation/space for music; music tuition (specialist classroom, in class), Choirs/ensembles (hall, classrooms), instrumental/vocal tuition (practice rooms, dedicated space, library)</t>
  </si>
  <si>
    <t xml:space="preserve">Ensures resources and equipment are available for music (e.g. school owned, hires or leases, borrowed, books, references, printed music, subscriptions etc) </t>
  </si>
  <si>
    <t>Ensures resources are cleaned, maintained, repaired and renewed and costs are funded, including consumables (e.g. reeds for clarinets)</t>
  </si>
  <si>
    <t>Show how the school's music provision supports student progression</t>
  </si>
  <si>
    <r>
      <rPr>
        <b/>
        <sz val="12"/>
        <color theme="0"/>
        <rFont val="Arial"/>
        <family val="2"/>
      </rPr>
      <t>Notes (</t>
    </r>
    <r>
      <rPr>
        <b/>
        <u/>
        <sz val="12"/>
        <color theme="0"/>
        <rFont val="Arial"/>
        <family val="2"/>
      </rPr>
      <t>click here</t>
    </r>
    <r>
      <rPr>
        <b/>
        <sz val="12"/>
        <color theme="0"/>
        <rFont val="Arial"/>
        <family val="2"/>
      </rPr>
      <t xml:space="preserve"> to jump too notes overview tab)</t>
    </r>
  </si>
  <si>
    <t>Senior Leadership Team:</t>
  </si>
  <si>
    <t>Projects the place/role of music in school</t>
  </si>
  <si>
    <t>Understands music as a curriculum area</t>
  </si>
  <si>
    <t>Understands extra, and co-curricular music</t>
  </si>
  <si>
    <t>Understands music assessment frameworks</t>
  </si>
  <si>
    <t>Processes, procedures, policies and general approach does not impact on the capacity of music leads and teachers to realise their ambitions for pupils</t>
  </si>
  <si>
    <r>
      <t>Notes (</t>
    </r>
    <r>
      <rPr>
        <b/>
        <u/>
        <sz val="12"/>
        <color theme="0"/>
        <rFont val="Arial"/>
        <family val="2"/>
      </rPr>
      <t>click here</t>
    </r>
    <r>
      <rPr>
        <b/>
        <sz val="12"/>
        <color theme="0"/>
        <rFont val="Arial"/>
        <family val="2"/>
      </rPr>
      <t xml:space="preserve"> to jump to notes overview tab)</t>
    </r>
  </si>
  <si>
    <t>Partnerships with schools</t>
  </si>
  <si>
    <t>Your school has active participation in local networks regarding music</t>
  </si>
  <si>
    <t>You work with other schools on any aspect of music (add list of schools to the notes section)</t>
  </si>
  <si>
    <t>The musical work you do together is varied (list what you do together in notes section) </t>
  </si>
  <si>
    <t>Your school benefits from the partnership work (list what your school gains in the notes section) </t>
  </si>
  <si>
    <t>Your school contributes to the partnershi (list what your school contributes in the notes section) </t>
  </si>
  <si>
    <t>Partnership or relationship with local music service or Music Education Hub </t>
  </si>
  <si>
    <t>What extent do you have a relationship with your local music hub (HMS)? </t>
  </si>
  <si>
    <t>What extent does the local music hub enhance music in your school?</t>
  </si>
  <si>
    <t>How well does the school understand the music hub’s offer (hertsmusicservice.org.uk)</t>
  </si>
  <si>
    <t>What extent are you able to take up musical opportunities from your music hub?</t>
  </si>
  <si>
    <t>How well does the school and the music hub communicate? </t>
  </si>
  <si>
    <t>Cultural partners for music </t>
  </si>
  <si>
    <t>To what extent does the school work with other partners (e.g. musicians, groups, music charities, national organisations)?</t>
  </si>
  <si>
    <t>What they do and the value they bring?</t>
  </si>
  <si>
    <t>How well is musical activity funded?</t>
  </si>
  <si>
    <t>A strong link with music hubs to support teacher development</t>
  </si>
  <si>
    <r>
      <t>Notes (</t>
    </r>
    <r>
      <rPr>
        <b/>
        <u/>
        <sz val="12"/>
        <color theme="0"/>
        <rFont val="Arial"/>
        <family val="2"/>
      </rPr>
      <t>click here</t>
    </r>
    <r>
      <rPr>
        <b/>
        <sz val="12"/>
        <color theme="0"/>
        <rFont val="Arial"/>
        <family val="2"/>
      </rPr>
      <t xml:space="preserve"> to jump too notes overview tab)</t>
    </r>
  </si>
  <si>
    <t>Teachers should consider how they could use appropriate, light-touch, formative assessment to support their baselining of students arriving in Year 7, so that provision can be tailored around them</t>
  </si>
  <si>
    <t>Work collaboratively with feeder primaries and music hubs to support transition. Mixed-phase academy trusts should take advantage of the more formal connections they  may have with primaries within the trust family to support transition in music, as they will for other subjects</t>
  </si>
  <si>
    <t>How this could work:</t>
  </si>
  <si>
    <t>Establish a Year 6 to Year 7 project intended to encourage dialogue about musical opportunities</t>
  </si>
  <si>
    <t>Interaction between primary and secondary teaching staff with each informing the other of what has been achieved, and what is intended as follow-on activity</t>
  </si>
  <si>
    <t>School understands new students’ co-curricular music experience, including outside school</t>
  </si>
  <si>
    <t>Use a ‘passport’, for example, facilitated by their Music Hub, which sets out the student’s engagement with music education during primary – whether they have had instrumental lessons, taken part in choirs or ensembles – and helps the secondary school build from this</t>
  </si>
  <si>
    <t>Transition</t>
  </si>
  <si>
    <t>Music is embedded in the school</t>
  </si>
  <si>
    <t>Music curriculum will be delivered by specialist teachers. In academies, this may be effectively supported by trust-level leadership on music</t>
  </si>
  <si>
    <t>All students, including those with SEND, should receive a minimum of one hour a week of music lessons throughout key stage 3. Carousels, where music is taught in rotation with other subjects, are not a substitute</t>
  </si>
  <si>
    <t>Music at Key Stage 3 should, as a minimum, cover the subject content set out in the national curriculum programmes of study.  (The Model Music Curriculum illustrates how this can be delivered effectively)</t>
  </si>
  <si>
    <t>The school sequences learning across singing, listening, composing and performing/instrumental performance (a curriculum map for music)</t>
  </si>
  <si>
    <t>Embedded a high-quality music education either by adopting the model music curriculum, or implementing a curriculum that is at least comparable in breadth and ambition, covering the subject content set out in the national curriculum programmes of study</t>
  </si>
  <si>
    <t>Following the ambition of the model music curriculum, key outcomes they should be looking to achieve by the end of Key Stage 3 include that students:</t>
  </si>
  <si>
    <t>Sing or play with sufficient control to be able to perform or compose with purpose, expression and musical understanding, including when using music technology</t>
  </si>
  <si>
    <t>Perform with connection and co-ordination when making music with others</t>
  </si>
  <si>
    <t>Can use a system, e.g. staff notation / tab, to learn and perform music appropriate to the instrument and musical style</t>
  </si>
  <si>
    <t>Demonstrate knowledge of Western classical music and music from a range of musical traditions and understand some of the context that brought the music to being</t>
  </si>
  <si>
    <t>Warm-ups</t>
  </si>
  <si>
    <t>Supporting students who may feel self-conscious</t>
  </si>
  <si>
    <t>Thinking about range</t>
  </si>
  <si>
    <t>Ensuring singing continues to be a regular activity for students through  early teenage years.</t>
  </si>
  <si>
    <t>Instrumental performance is likely to be the area of greatest diversity: whole-class and small-group ensembles will be dependent on the teachers and facilities of each school. The specifics of approach taken in secondary will reflect this diversity of experience and interest of the teachers and students. Again, the Model Music Curriculum provides examples of how the music curriculum can support Key Stage 3 students to play an instrument.</t>
  </si>
  <si>
    <t>As with singing, instrumental teaching builds on progress in primary school</t>
  </si>
  <si>
    <t>School uses the Model Music Curriculum which provides examples of how the music curriculum can support Key Stage 3 students to play an instrumen</t>
  </si>
  <si>
    <t>Seeing high levels of interest in instrumental lessons, and proactively support students’ progression to these opportunities, working with the music hub</t>
  </si>
  <si>
    <t xml:space="preserve">Through co-curricular </t>
  </si>
  <si>
    <t>Out-of-school opportunities</t>
  </si>
  <si>
    <t>Well resourced with technology including for record keeping (audio/video)</t>
  </si>
  <si>
    <t>Composing and creating music is a powerful lever for engaging students in curriculum music</t>
  </si>
  <si>
    <t>Effective teaching in this area is supporting transition to GCSE and other qualifications at Key Stage 4 and above</t>
  </si>
  <si>
    <t>Effective composing is supported by critically listening to a broad range of music</t>
  </si>
  <si>
    <t>The Model Music Curriculum offers alternative models of progression for composing across Years 7, 8 and 9</t>
  </si>
  <si>
    <t>Co-curricular music enables students to make substantial progress as instrumentalists and singers, soloists and ensemble members, and makes a significant impact upon the development of students’ musical identity</t>
  </si>
  <si>
    <t>Their musical interests</t>
  </si>
  <si>
    <t>Their involvement in musical groups, choirs and ensembles</t>
  </si>
  <si>
    <t>Community activities outside school</t>
  </si>
  <si>
    <t xml:space="preserve">Use this knowledge to develop co-curricular activities that will nurture their students’ musicianship </t>
  </si>
  <si>
    <t>Use this knowledge to build a vibrant musical community at school</t>
  </si>
  <si>
    <t>Arich co-curricular offer</t>
  </si>
  <si>
    <t>Support for students to access music education where they may face barriers</t>
  </si>
  <si>
    <t>At least one instrumental ensemble, such as an orchestra or jazz band, working towards a diverse range of groups/ensembles which cater for a range of students</t>
  </si>
  <si>
    <t>At least one vocal ensemble working towards a diverse range of groups/ensembles which cater for a range of students</t>
  </si>
  <si>
    <t>Opportunities for students to perform</t>
  </si>
  <si>
    <t>Support from their Music Hub, captured in their music development plan, to provide as broad a range of opportunities to students as possible in  school</t>
  </si>
  <si>
    <t>Support from their Music Hub, captured in their music development plan, to provide as broad a range of opportunities to students as possible beyond school</t>
  </si>
  <si>
    <t>Making initial co-curricular music compulsory for students for one year</t>
  </si>
  <si>
    <t>Drawing together curriculum work into larger performances (as in art, where work is exhibited)</t>
  </si>
  <si>
    <t>Carefully timetabling rehearsals, considering how to avoid clashes with other activity such as sport, and reduce missed learning in other subjects. This could include running rehearsals in form time, or collapsing the timetable to accommodate rehearsals in later periods within the school day, or varying timings of instrumental tuition each week</t>
  </si>
  <si>
    <t>Introducing elements of aspiration to the co-curricular offer, like having different ‘levels’ of ensemble which students can move through when they have shown commitment to taking part, with ever more exciting performance opportunities</t>
  </si>
  <si>
    <t>Students from more advanced ensembles and activity continue to participate in broader ‘open’ or ‘first access’ sessions (for example as section leaders or peer-mentors), providing role models</t>
  </si>
  <si>
    <t>Ensuring the co-curricular offer reflects and builds on students’ interests with relevance to the music they wish to learn and perform, whilst showing a wide range of musical possibilities</t>
  </si>
  <si>
    <t>Collaborating with colleagues in drama and dance, providing wider performance opportunities (e.g. putting on productions)</t>
  </si>
  <si>
    <t>Widening access - Pupil Premium and other considerations:</t>
  </si>
  <si>
    <t>Teachers make particular effort to support students who might otherwise miss out</t>
  </si>
  <si>
    <t>Remove financial barriers through the use of Pupil Premium funding for music tuition beyond the classroom</t>
  </si>
  <si>
    <t>Teachers, heads of department and school leaders think about how they remove broader barriers to participation. For example, offering school space for music practice at lunchtime or after lessons could be crucial for a student without appropriate space at home, or where parents and carers  would be concerned to send them to venues external to the school</t>
  </si>
  <si>
    <t>Academies, trust leaders should consider where it might be helpful to adopt trust-wide approaches to supporting access, balanced against the specific circumstances and needs of individual schools. This could include sharing collective resources and expertise and sharing learning from approaches in different schools in the trust family</t>
  </si>
  <si>
    <t>Evidencing take-up: numbers, boys/girls </t>
  </si>
  <si>
    <t>Evidencing outcomes: progression, drop-out/retention </t>
  </si>
  <si>
    <t>Evidencing ‘soft’ outcomes e.g. improved behaviour or academic </t>
  </si>
  <si>
    <t>All students early on in secondary school are given the opportunity to perform:</t>
  </si>
  <si>
    <t>Performances give opportunities for some students to learn and develop broader skills which are relevant to creative careers including:</t>
  </si>
  <si>
    <t>Recording and performance capturing skills</t>
  </si>
  <si>
    <t>Production</t>
  </si>
  <si>
    <t>Stage management</t>
  </si>
  <si>
    <t>Communications experience</t>
  </si>
  <si>
    <t>Students offered regular chance to experience live music, professional or amateur, as an audience member at least once a year through Key Stage 3.</t>
  </si>
  <si>
    <t>Teachers consider how such opportunities can be linked in their curriculum</t>
  </si>
  <si>
    <t>Teachers consider how such experiences could support careers education and provide exposure to the diversity of roles, role models and routes into careers in the music industry</t>
  </si>
  <si>
    <t>Work with others in their area to enhance performance opportunities and experiences of live music for students, by working together to provide a wider range of opportunities:</t>
  </si>
  <si>
    <t>Festivals of music and performance</t>
  </si>
  <si>
    <t>Joint productions</t>
  </si>
  <si>
    <t>Joint workshops</t>
  </si>
  <si>
    <t>Weekend experiences</t>
  </si>
  <si>
    <t>Support musical learning through Year 6/7 transition</t>
  </si>
  <si>
    <t>Which students, and how many, attend take part in musical activity outside of school, e.g. ensembles provided by the Music Hub</t>
  </si>
  <si>
    <t>Evidencing achievement and progress:</t>
  </si>
  <si>
    <t>Musical achievement and progress evidenced (note how this is done)</t>
  </si>
  <si>
    <t>Stakeholders are aware at each level of achievement and progress (note how would engage stakeholders)</t>
  </si>
  <si>
    <t xml:space="preserve">A system of ongoing reflection and evaluation ensures that standards remain high. Frequently consulted by other school for guidance/advice locally and/or nationally. </t>
  </si>
  <si>
    <t xml:space="preserve">This self-evaluation toolkit is designed to help school and music leaders in secondary schools reflect on their current music provision and provide prompts for future music development plans.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</si>
</sst>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sz val="11"/>
      <color theme="0"/>
      <name val="Calibri"/>
      <family val="2"/>
      <scheme val="minor"/>
    </font>
    <font>
      <sz val="12"/>
      <color theme="1"/>
      <name val="Calibri"/>
      <family val="2"/>
      <scheme val="minor"/>
    </font>
    <font>
      <sz val="28"/>
      <color theme="1"/>
      <name val="Calibri"/>
      <family val="2"/>
      <scheme val="minor"/>
    </font>
    <font>
      <b/>
      <sz val="11"/>
      <color rgb="FF75B5E4"/>
      <name val="Arial"/>
      <family val="2"/>
    </font>
    <font>
      <sz val="11"/>
      <color rgb="FF000000"/>
      <name val="Arial"/>
      <family val="2"/>
    </font>
    <font>
      <u/>
      <sz val="11"/>
      <color rgb="FF000000"/>
      <name val="Arial"/>
      <family val="2"/>
    </font>
    <font>
      <b/>
      <sz val="11"/>
      <color rgb="FF0070C0"/>
      <name val="Arial"/>
      <family val="2"/>
    </font>
    <font>
      <b/>
      <sz val="14"/>
      <color theme="0"/>
      <name val="Calibri"/>
      <family val="2"/>
      <scheme val="minor"/>
    </font>
    <font>
      <sz val="28"/>
      <color theme="1"/>
      <name val="Arial"/>
      <family val="2"/>
    </font>
    <font>
      <sz val="11"/>
      <color theme="1"/>
      <name val="Arial"/>
      <family val="2"/>
    </font>
    <font>
      <sz val="10"/>
      <color rgb="FF000000"/>
      <name val="Arial"/>
      <family val="2"/>
    </font>
    <font>
      <b/>
      <sz val="11"/>
      <color rgb="FF000000"/>
      <name val="Arial"/>
      <family val="2"/>
    </font>
    <font>
      <b/>
      <sz val="18"/>
      <color rgb="FF0070C0"/>
      <name val="Arial"/>
      <family val="2"/>
    </font>
    <font>
      <sz val="12"/>
      <color rgb="FF000000"/>
      <name val="Arial"/>
      <family val="2"/>
    </font>
    <font>
      <sz val="12"/>
      <color theme="1"/>
      <name val="Arial"/>
      <family val="2"/>
    </font>
    <font>
      <sz val="11"/>
      <name val="Calibri"/>
      <family val="2"/>
      <scheme val="minor"/>
    </font>
    <font>
      <u/>
      <sz val="11"/>
      <color theme="10"/>
      <name val="Calibri"/>
      <family val="2"/>
      <scheme val="minor"/>
    </font>
    <font>
      <u/>
      <sz val="12"/>
      <color theme="10"/>
      <name val="Arial"/>
      <family val="2"/>
    </font>
    <font>
      <sz val="11"/>
      <color theme="1"/>
      <name val="Calibri"/>
      <family val="2"/>
      <scheme val="minor"/>
    </font>
    <font>
      <sz val="12"/>
      <name val="Arial"/>
      <family val="2"/>
    </font>
    <font>
      <b/>
      <sz val="12"/>
      <name val="Arial"/>
      <family val="2"/>
    </font>
    <font>
      <b/>
      <sz val="11"/>
      <name val="Arial"/>
      <family val="2"/>
    </font>
    <font>
      <b/>
      <sz val="11"/>
      <color theme="0"/>
      <name val="Arial"/>
      <family val="2"/>
    </font>
    <font>
      <sz val="12"/>
      <color rgb="FF000000"/>
      <name val="Arial"/>
      <charset val="1"/>
    </font>
    <font>
      <sz val="12"/>
      <color rgb="FF000000"/>
      <name val="Arial"/>
    </font>
    <font>
      <sz val="12"/>
      <color theme="1"/>
      <name val="Arial"/>
    </font>
    <font>
      <sz val="12"/>
      <color theme="0"/>
      <name val="Arial"/>
    </font>
    <font>
      <sz val="12"/>
      <color rgb="FF444444"/>
      <name val="Arial"/>
    </font>
    <font>
      <b/>
      <sz val="12"/>
      <color theme="0"/>
      <name val="Arial"/>
    </font>
    <font>
      <b/>
      <sz val="11"/>
      <name val="Calibri"/>
      <family val="2"/>
      <scheme val="minor"/>
    </font>
    <font>
      <sz val="11"/>
      <color rgb="FFFF0000"/>
      <name val="Calibri"/>
      <family val="2"/>
      <scheme val="minor"/>
    </font>
    <font>
      <sz val="7"/>
      <color rgb="FF000000"/>
      <name val="Arial"/>
      <family val="2"/>
    </font>
    <font>
      <b/>
      <sz val="12"/>
      <color theme="0"/>
      <name val="Arial"/>
      <family val="2"/>
    </font>
    <font>
      <b/>
      <sz val="16"/>
      <color theme="0"/>
      <name val="Arial"/>
      <family val="2"/>
    </font>
    <font>
      <sz val="16"/>
      <color theme="1"/>
      <name val="Arial"/>
      <family val="2"/>
    </font>
    <font>
      <sz val="12"/>
      <color rgb="FFFF0000"/>
      <name val="Arial"/>
      <family val="2"/>
    </font>
    <font>
      <sz val="12"/>
      <color rgb="FF444444"/>
      <name val="Arial"/>
      <family val="2"/>
    </font>
    <font>
      <b/>
      <u/>
      <sz val="14"/>
      <color theme="0"/>
      <name val="Arial"/>
      <family val="2"/>
    </font>
    <font>
      <b/>
      <u/>
      <sz val="12"/>
      <color theme="0"/>
      <name val="Arial"/>
      <family val="2"/>
    </font>
    <font>
      <b/>
      <sz val="14"/>
      <color theme="0"/>
      <name val="Arial"/>
      <family val="2"/>
    </font>
    <font>
      <b/>
      <sz val="12"/>
      <color rgb="FF000000"/>
      <name val="Arial"/>
      <family val="2"/>
    </font>
    <font>
      <sz val="12"/>
      <color rgb="FFFF0000"/>
      <name val="Arial"/>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theme="1"/>
      </right>
      <top/>
      <bottom/>
      <diagonal/>
    </border>
    <border>
      <left style="thin">
        <color theme="1"/>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238">
    <xf numFmtId="0" fontId="0" fillId="0" borderId="0" xfId="0"/>
    <xf numFmtId="0" fontId="0" fillId="3" borderId="0" xfId="0" applyFill="1"/>
    <xf numFmtId="0" fontId="3"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6" fillId="3" borderId="0" xfId="0" applyFont="1" applyFill="1" applyAlignment="1">
      <alignment vertical="center"/>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0" fillId="3" borderId="0" xfId="0" applyFill="1" applyAlignment="1">
      <alignment vertical="center"/>
    </xf>
    <xf numFmtId="0" fontId="10" fillId="3" borderId="0" xfId="0" applyFont="1" applyFill="1" applyAlignment="1">
      <alignment vertical="center" wrapText="1"/>
    </xf>
    <xf numFmtId="0" fontId="10" fillId="3" borderId="0" xfId="0" applyFont="1" applyFill="1"/>
    <xf numFmtId="0" fontId="8" fillId="2" borderId="9" xfId="0" applyFont="1" applyFill="1" applyBorder="1"/>
    <xf numFmtId="0" fontId="14" fillId="3" borderId="0" xfId="0" applyFont="1" applyFill="1"/>
    <xf numFmtId="0" fontId="0" fillId="3" borderId="10" xfId="0" applyFill="1" applyBorder="1"/>
    <xf numFmtId="0" fontId="15" fillId="3" borderId="9" xfId="0" applyFont="1" applyFill="1" applyBorder="1" applyAlignment="1">
      <alignment horizontal="left" vertical="center"/>
    </xf>
    <xf numFmtId="0" fontId="1" fillId="3" borderId="0" xfId="0" applyFont="1" applyFill="1"/>
    <xf numFmtId="0" fontId="14" fillId="3" borderId="9" xfId="0" applyFont="1" applyFill="1" applyBorder="1" applyAlignment="1">
      <alignment horizontal="left" vertical="center"/>
    </xf>
    <xf numFmtId="0" fontId="12" fillId="3" borderId="0" xfId="0" applyFont="1" applyFill="1" applyAlignment="1">
      <alignment vertical="center"/>
    </xf>
    <xf numFmtId="0" fontId="11" fillId="3" borderId="0" xfId="0" applyFont="1" applyFill="1" applyAlignment="1">
      <alignment horizontal="left" vertical="center" indent="5"/>
    </xf>
    <xf numFmtId="0" fontId="11" fillId="3" borderId="0" xfId="0" applyFont="1" applyFill="1" applyAlignment="1">
      <alignment horizontal="left" vertical="center" indent="15"/>
    </xf>
    <xf numFmtId="0" fontId="5" fillId="3" borderId="0" xfId="0" applyFont="1" applyFill="1" applyAlignment="1">
      <alignment horizontal="left" vertical="center" indent="5"/>
    </xf>
    <xf numFmtId="0" fontId="13" fillId="3" borderId="0" xfId="0" applyFont="1" applyFill="1" applyAlignment="1">
      <alignment vertical="center"/>
    </xf>
    <xf numFmtId="0" fontId="15" fillId="3" borderId="9" xfId="0" applyFont="1" applyFill="1" applyBorder="1" applyAlignment="1">
      <alignment horizontal="left" vertical="center" wrapText="1"/>
    </xf>
    <xf numFmtId="0" fontId="15" fillId="3" borderId="9" xfId="0" applyFont="1" applyFill="1" applyBorder="1" applyAlignment="1">
      <alignment horizontal="left" vertical="center" wrapText="1" indent="4"/>
    </xf>
    <xf numFmtId="0" fontId="16" fillId="3" borderId="0" xfId="0" applyFont="1" applyFill="1"/>
    <xf numFmtId="0" fontId="15" fillId="3" borderId="9" xfId="0" applyFont="1" applyFill="1" applyBorder="1" applyAlignment="1">
      <alignment horizontal="center" vertical="center" wrapText="1"/>
    </xf>
    <xf numFmtId="164" fontId="15" fillId="3" borderId="9" xfId="0" applyNumberFormat="1" applyFont="1" applyFill="1" applyBorder="1" applyAlignment="1">
      <alignment horizontal="center" vertical="center"/>
    </xf>
    <xf numFmtId="0" fontId="15" fillId="3" borderId="11" xfId="0" applyFont="1" applyFill="1" applyBorder="1"/>
    <xf numFmtId="0" fontId="8" fillId="2" borderId="9" xfId="0" applyFont="1" applyFill="1" applyBorder="1" applyAlignment="1">
      <alignment vertical="center"/>
    </xf>
    <xf numFmtId="0" fontId="0" fillId="3" borderId="10" xfId="0" applyFill="1" applyBorder="1" applyAlignment="1">
      <alignment vertical="center"/>
    </xf>
    <xf numFmtId="0" fontId="2" fillId="3" borderId="10" xfId="0" applyFont="1" applyFill="1" applyBorder="1" applyAlignment="1">
      <alignment vertical="center"/>
    </xf>
    <xf numFmtId="0" fontId="2" fillId="3" borderId="9" xfId="0" applyFont="1" applyFill="1" applyBorder="1" applyAlignment="1">
      <alignment vertical="center"/>
    </xf>
    <xf numFmtId="0" fontId="0" fillId="3" borderId="9" xfId="0" applyFill="1" applyBorder="1" applyAlignment="1">
      <alignment vertical="center" wrapText="1"/>
    </xf>
    <xf numFmtId="0" fontId="2" fillId="4" borderId="9" xfId="0" applyFont="1" applyFill="1" applyBorder="1" applyAlignment="1">
      <alignment vertical="center"/>
    </xf>
    <xf numFmtId="0" fontId="0" fillId="4" borderId="9" xfId="0" applyFill="1" applyBorder="1" applyAlignment="1">
      <alignment vertical="center" wrapText="1"/>
    </xf>
    <xf numFmtId="0" fontId="18" fillId="3" borderId="9" xfId="1" applyFont="1" applyFill="1" applyBorder="1" applyAlignment="1">
      <alignment vertical="center"/>
    </xf>
    <xf numFmtId="0" fontId="14" fillId="3" borderId="9" xfId="0" applyFont="1" applyFill="1" applyBorder="1" applyAlignment="1">
      <alignment horizontal="left" vertical="center" wrapText="1"/>
    </xf>
    <xf numFmtId="0" fontId="15" fillId="3" borderId="9" xfId="0" applyFont="1" applyFill="1" applyBorder="1" applyAlignment="1">
      <alignment horizontal="left" vertical="center" indent="4"/>
    </xf>
    <xf numFmtId="0" fontId="15" fillId="3" borderId="0" xfId="0" applyFont="1" applyFill="1" applyAlignment="1">
      <alignment horizontal="left" vertical="center" wrapText="1"/>
    </xf>
    <xf numFmtId="0" fontId="2" fillId="3" borderId="0" xfId="0" applyFont="1" applyFill="1" applyAlignment="1">
      <alignment vertical="center"/>
    </xf>
    <xf numFmtId="0" fontId="0" fillId="3" borderId="0" xfId="0" applyFill="1" applyAlignment="1">
      <alignment vertical="center" wrapText="1"/>
    </xf>
    <xf numFmtId="0" fontId="18" fillId="3" borderId="9" xfId="1" applyFont="1" applyFill="1" applyBorder="1" applyAlignment="1">
      <alignment horizontal="left" vertical="center" wrapText="1"/>
    </xf>
    <xf numFmtId="0" fontId="15" fillId="0" borderId="0" xfId="0" applyFont="1" applyAlignment="1">
      <alignment horizontal="left" vertical="center" indent="4"/>
    </xf>
    <xf numFmtId="0" fontId="15" fillId="0" borderId="9" xfId="0" applyFont="1" applyBorder="1" applyAlignment="1">
      <alignment horizontal="left" vertical="center" wrapText="1" indent="4"/>
    </xf>
    <xf numFmtId="0" fontId="15" fillId="0" borderId="9" xfId="0" applyFont="1" applyBorder="1" applyAlignment="1">
      <alignment horizontal="left" vertical="center" wrapText="1"/>
    </xf>
    <xf numFmtId="0" fontId="0" fillId="3" borderId="12" xfId="0" applyFill="1" applyBorder="1"/>
    <xf numFmtId="0" fontId="1" fillId="3" borderId="0" xfId="0" applyFont="1" applyFill="1" applyAlignment="1">
      <alignment vertical="center"/>
    </xf>
    <xf numFmtId="164" fontId="1" fillId="3" borderId="0" xfId="0" applyNumberFormat="1" applyFont="1" applyFill="1"/>
    <xf numFmtId="0" fontId="19" fillId="3" borderId="0" xfId="0" applyFont="1" applyFill="1"/>
    <xf numFmtId="0" fontId="16" fillId="3" borderId="0" xfId="0" applyFont="1" applyFill="1" applyAlignment="1">
      <alignment wrapText="1"/>
    </xf>
    <xf numFmtId="0" fontId="21" fillId="6" borderId="14" xfId="1" applyFont="1" applyFill="1" applyBorder="1" applyAlignment="1">
      <alignment horizontal="center" vertical="center" wrapText="1"/>
    </xf>
    <xf numFmtId="0" fontId="20" fillId="3" borderId="16" xfId="1" applyFont="1" applyFill="1" applyBorder="1" applyAlignment="1">
      <alignment vertical="center" wrapText="1"/>
    </xf>
    <xf numFmtId="0" fontId="20" fillId="3" borderId="17" xfId="1" applyFont="1" applyFill="1" applyBorder="1" applyAlignment="1">
      <alignment vertical="center" wrapText="1"/>
    </xf>
    <xf numFmtId="0" fontId="20" fillId="3" borderId="18" xfId="1" applyFont="1" applyFill="1" applyBorder="1" applyAlignment="1">
      <alignment vertical="center" wrapText="1"/>
    </xf>
    <xf numFmtId="0" fontId="20" fillId="3" borderId="9" xfId="1" applyFont="1" applyFill="1" applyBorder="1" applyAlignment="1">
      <alignment horizontal="left" vertical="center" wrapText="1"/>
    </xf>
    <xf numFmtId="0" fontId="20" fillId="3" borderId="15" xfId="1" applyFont="1" applyFill="1" applyBorder="1" applyAlignment="1">
      <alignment horizontal="left" vertical="center" wrapText="1"/>
    </xf>
    <xf numFmtId="0" fontId="9" fillId="3" borderId="0" xfId="0" applyFont="1" applyFill="1" applyAlignment="1">
      <alignment vertical="center"/>
    </xf>
    <xf numFmtId="0" fontId="22" fillId="3" borderId="0" xfId="0" applyFont="1" applyFill="1" applyAlignment="1">
      <alignment vertical="center"/>
    </xf>
    <xf numFmtId="0" fontId="22" fillId="3" borderId="0" xfId="0" applyFont="1" applyFill="1"/>
    <xf numFmtId="0" fontId="5" fillId="0" borderId="0" xfId="0" applyFont="1" applyAlignment="1">
      <alignment vertical="center"/>
    </xf>
    <xf numFmtId="0" fontId="5" fillId="3" borderId="0" xfId="0" applyFont="1" applyFill="1" applyAlignment="1">
      <alignment horizontal="justify" vertical="center"/>
    </xf>
    <xf numFmtId="0" fontId="0" fillId="0" borderId="0" xfId="0" applyAlignment="1">
      <alignment wrapText="1"/>
    </xf>
    <xf numFmtId="0" fontId="2" fillId="3" borderId="0" xfId="0" applyFont="1" applyFill="1"/>
    <xf numFmtId="0" fontId="24" fillId="3" borderId="0" xfId="0" applyFont="1" applyFill="1" applyAlignment="1">
      <alignment wrapText="1"/>
    </xf>
    <xf numFmtId="0" fontId="13" fillId="3" borderId="0" xfId="0" applyFont="1" applyFill="1" applyAlignment="1">
      <alignment vertical="center" wrapText="1"/>
    </xf>
    <xf numFmtId="0" fontId="25" fillId="3" borderId="0" xfId="0" applyFont="1" applyFill="1"/>
    <xf numFmtId="0" fontId="25" fillId="3" borderId="0" xfId="0" applyFont="1" applyFill="1" applyAlignment="1">
      <alignment wrapText="1"/>
    </xf>
    <xf numFmtId="0" fontId="26" fillId="3" borderId="10" xfId="0" applyFont="1" applyFill="1" applyBorder="1" applyAlignment="1">
      <alignment vertical="center"/>
    </xf>
    <xf numFmtId="0" fontId="26" fillId="3" borderId="0" xfId="0" applyFont="1" applyFill="1" applyAlignment="1">
      <alignment vertical="center"/>
    </xf>
    <xf numFmtId="0" fontId="26" fillId="3" borderId="0" xfId="0" applyFont="1" applyFill="1"/>
    <xf numFmtId="0" fontId="27" fillId="3" borderId="0" xfId="0" applyFont="1" applyFill="1"/>
    <xf numFmtId="0" fontId="2" fillId="3" borderId="25" xfId="0" applyFont="1" applyFill="1" applyBorder="1" applyAlignment="1">
      <alignment vertical="center"/>
    </xf>
    <xf numFmtId="0" fontId="14" fillId="0" borderId="23" xfId="0" applyFont="1" applyBorder="1" applyAlignment="1">
      <alignment horizontal="left" wrapText="1" indent="4"/>
    </xf>
    <xf numFmtId="0" fontId="14" fillId="0" borderId="23" xfId="0" applyFont="1" applyBorder="1" applyAlignment="1">
      <alignment horizontal="left" vertical="center" wrapText="1" indent="4"/>
    </xf>
    <xf numFmtId="0" fontId="25" fillId="3" borderId="23" xfId="0" applyFont="1" applyFill="1" applyBorder="1" applyAlignment="1">
      <alignment wrapText="1"/>
    </xf>
    <xf numFmtId="0" fontId="14" fillId="0" borderId="24" xfId="0" applyFont="1" applyBorder="1" applyAlignment="1">
      <alignment horizontal="left" wrapText="1" indent="4"/>
    </xf>
    <xf numFmtId="0" fontId="26" fillId="0" borderId="0" xfId="0" applyFont="1" applyAlignment="1">
      <alignment wrapText="1"/>
    </xf>
    <xf numFmtId="0" fontId="26" fillId="3" borderId="0" xfId="0" applyFont="1" applyFill="1" applyAlignment="1">
      <alignment wrapText="1"/>
    </xf>
    <xf numFmtId="0" fontId="24" fillId="3" borderId="23" xfId="0" applyFont="1" applyFill="1" applyBorder="1"/>
    <xf numFmtId="0" fontId="25" fillId="3" borderId="23" xfId="0" applyFont="1" applyFill="1" applyBorder="1"/>
    <xf numFmtId="0" fontId="28" fillId="0" borderId="23" xfId="0" applyFont="1" applyBorder="1"/>
    <xf numFmtId="0" fontId="0" fillId="3" borderId="25" xfId="0" applyFill="1" applyBorder="1" applyAlignment="1">
      <alignment vertical="center"/>
    </xf>
    <xf numFmtId="0" fontId="8" fillId="2" borderId="24" xfId="0" applyFont="1" applyFill="1" applyBorder="1" applyAlignment="1">
      <alignment vertical="center"/>
    </xf>
    <xf numFmtId="0" fontId="26" fillId="3" borderId="9"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 fillId="4" borderId="15" xfId="0" applyFont="1" applyFill="1" applyBorder="1" applyAlignment="1">
      <alignment vertical="center"/>
    </xf>
    <xf numFmtId="0" fontId="26" fillId="3" borderId="23" xfId="0" applyFont="1" applyFill="1" applyBorder="1" applyAlignment="1">
      <alignment wrapText="1"/>
    </xf>
    <xf numFmtId="0" fontId="2" fillId="3" borderId="25" xfId="0" applyFont="1" applyFill="1" applyBorder="1"/>
    <xf numFmtId="0" fontId="8" fillId="2" borderId="24" xfId="0" applyFont="1" applyFill="1" applyBorder="1"/>
    <xf numFmtId="0" fontId="14" fillId="3" borderId="0" xfId="0" applyFont="1" applyFill="1" applyAlignment="1">
      <alignment horizontal="left" vertical="center" wrapText="1"/>
    </xf>
    <xf numFmtId="0" fontId="15" fillId="3" borderId="23" xfId="0" applyFont="1" applyFill="1" applyBorder="1" applyAlignment="1">
      <alignment horizontal="left" vertical="center" wrapText="1"/>
    </xf>
    <xf numFmtId="0" fontId="15" fillId="0" borderId="23" xfId="0" applyFont="1" applyBorder="1"/>
    <xf numFmtId="0" fontId="15" fillId="3" borderId="23" xfId="0" applyFont="1" applyFill="1" applyBorder="1" applyAlignment="1">
      <alignment vertical="center"/>
    </xf>
    <xf numFmtId="0" fontId="15" fillId="3" borderId="23" xfId="0" applyFont="1" applyFill="1" applyBorder="1" applyAlignment="1">
      <alignment horizontal="left" vertical="center" wrapText="1" indent="4"/>
    </xf>
    <xf numFmtId="0" fontId="25" fillId="3" borderId="9" xfId="0" applyFont="1" applyFill="1" applyBorder="1" applyAlignment="1">
      <alignment horizontal="left" vertical="center" wrapText="1"/>
    </xf>
    <xf numFmtId="0" fontId="14" fillId="3" borderId="0" xfId="0" applyFont="1" applyFill="1" applyAlignment="1">
      <alignment wrapText="1"/>
    </xf>
    <xf numFmtId="0" fontId="14" fillId="3" borderId="23" xfId="0" applyFont="1" applyFill="1" applyBorder="1" applyAlignment="1">
      <alignment horizontal="left" vertical="center" wrapText="1" indent="4"/>
    </xf>
    <xf numFmtId="0" fontId="29" fillId="2" borderId="24" xfId="0" applyFont="1" applyFill="1" applyBorder="1" applyAlignment="1">
      <alignment vertical="center" wrapText="1"/>
    </xf>
    <xf numFmtId="0" fontId="15" fillId="0" borderId="24" xfId="0" applyFont="1" applyBorder="1" applyAlignment="1">
      <alignment horizontal="left" vertical="center" wrapText="1"/>
    </xf>
    <xf numFmtId="0" fontId="15" fillId="3" borderId="0" xfId="0" applyFont="1" applyFill="1"/>
    <xf numFmtId="0" fontId="14" fillId="3" borderId="0" xfId="0" applyFont="1" applyFill="1" applyAlignment="1">
      <alignment vertical="center" wrapText="1"/>
    </xf>
    <xf numFmtId="0" fontId="15" fillId="3" borderId="0" xfId="0" applyFont="1" applyFill="1" applyAlignment="1">
      <alignment vertical="center" wrapText="1"/>
    </xf>
    <xf numFmtId="0" fontId="10" fillId="3" borderId="0" xfId="0" applyFont="1" applyFill="1" applyAlignment="1">
      <alignment vertical="center"/>
    </xf>
    <xf numFmtId="0" fontId="35" fillId="3" borderId="0" xfId="0" applyFont="1" applyFill="1" applyAlignment="1">
      <alignment vertical="center"/>
    </xf>
    <xf numFmtId="0" fontId="14" fillId="0" borderId="0" xfId="0" applyFont="1" applyFill="1" applyAlignment="1">
      <alignment vertical="center" wrapText="1"/>
    </xf>
    <xf numFmtId="0" fontId="15" fillId="0" borderId="0" xfId="0" applyFont="1" applyFill="1" applyAlignment="1">
      <alignment vertical="center" wrapText="1"/>
    </xf>
    <xf numFmtId="0" fontId="30" fillId="0" borderId="0" xfId="0" applyFont="1" applyFill="1" applyAlignment="1">
      <alignment wrapText="1"/>
    </xf>
    <xf numFmtId="0" fontId="33" fillId="9" borderId="0" xfId="0" applyFont="1" applyFill="1" applyAlignment="1">
      <alignment horizontal="center" vertical="center" wrapText="1"/>
    </xf>
    <xf numFmtId="0" fontId="31" fillId="3" borderId="0" xfId="0" applyFont="1" applyFill="1"/>
    <xf numFmtId="0" fontId="10" fillId="4" borderId="9" xfId="0" applyFont="1" applyFill="1" applyBorder="1" applyAlignment="1">
      <alignment vertical="center" wrapText="1"/>
    </xf>
    <xf numFmtId="0" fontId="15" fillId="3" borderId="9" xfId="0" applyFont="1" applyFill="1" applyBorder="1" applyAlignment="1">
      <alignment vertical="center"/>
    </xf>
    <xf numFmtId="0" fontId="15" fillId="4" borderId="9" xfId="0" applyFont="1" applyFill="1" applyBorder="1" applyAlignment="1">
      <alignment vertical="center"/>
    </xf>
    <xf numFmtId="0" fontId="38" fillId="5" borderId="13" xfId="1" applyFont="1" applyFill="1" applyBorder="1" applyAlignment="1">
      <alignment horizontal="center" vertical="center"/>
    </xf>
    <xf numFmtId="0" fontId="39" fillId="5" borderId="13" xfId="1" applyFont="1" applyFill="1" applyBorder="1" applyAlignment="1">
      <alignment horizontal="center" vertical="center"/>
    </xf>
    <xf numFmtId="0" fontId="14" fillId="3" borderId="9" xfId="0" applyFont="1" applyFill="1" applyBorder="1" applyAlignment="1">
      <alignment horizontal="left" wrapText="1" indent="4"/>
    </xf>
    <xf numFmtId="0" fontId="37" fillId="0" borderId="9" xfId="0" applyFont="1" applyBorder="1" applyAlignment="1">
      <alignment horizontal="left" wrapText="1" indent="4"/>
    </xf>
    <xf numFmtId="0" fontId="14" fillId="0" borderId="9" xfId="0" applyFont="1" applyBorder="1" applyAlignment="1">
      <alignment horizontal="left" wrapText="1" indent="4"/>
    </xf>
    <xf numFmtId="0" fontId="15" fillId="0" borderId="9" xfId="0" applyFont="1" applyBorder="1" applyAlignment="1">
      <alignment horizontal="left" wrapText="1" indent="4"/>
    </xf>
    <xf numFmtId="0" fontId="40" fillId="2" borderId="9" xfId="0" applyFont="1" applyFill="1" applyBorder="1" applyAlignment="1">
      <alignment vertical="center"/>
    </xf>
    <xf numFmtId="0" fontId="10" fillId="3" borderId="10" xfId="0" applyFont="1" applyFill="1" applyBorder="1" applyAlignment="1">
      <alignment vertical="center"/>
    </xf>
    <xf numFmtId="0" fontId="15" fillId="3" borderId="10" xfId="0" applyFont="1" applyFill="1" applyBorder="1" applyAlignment="1">
      <alignment vertical="center"/>
    </xf>
    <xf numFmtId="0" fontId="33" fillId="2" borderId="9" xfId="1" applyFont="1" applyFill="1" applyBorder="1" applyAlignment="1">
      <alignment vertical="center"/>
    </xf>
    <xf numFmtId="0" fontId="33" fillId="2" borderId="9" xfId="0" applyFont="1" applyFill="1" applyBorder="1"/>
    <xf numFmtId="0" fontId="15" fillId="3" borderId="10" xfId="0" applyFont="1" applyFill="1" applyBorder="1"/>
    <xf numFmtId="0" fontId="14" fillId="3" borderId="9" xfId="0" applyFont="1" applyFill="1" applyBorder="1"/>
    <xf numFmtId="0" fontId="15" fillId="4" borderId="9" xfId="0" applyFont="1" applyFill="1" applyBorder="1" applyAlignment="1">
      <alignment horizontal="left"/>
    </xf>
    <xf numFmtId="0" fontId="15" fillId="3" borderId="0" xfId="0" applyFont="1" applyFill="1" applyAlignment="1">
      <alignment horizontal="left"/>
    </xf>
    <xf numFmtId="0" fontId="15" fillId="4" borderId="9" xfId="0" applyFont="1" applyFill="1" applyBorder="1" applyAlignment="1">
      <alignment horizontal="left" wrapText="1"/>
    </xf>
    <xf numFmtId="0" fontId="15" fillId="3" borderId="9" xfId="0" applyFont="1" applyFill="1" applyBorder="1" applyAlignment="1" applyProtection="1">
      <alignment horizontal="left" vertical="center"/>
      <protection locked="0"/>
    </xf>
    <xf numFmtId="0" fontId="15" fillId="3" borderId="9" xfId="0" applyFont="1" applyFill="1" applyBorder="1" applyAlignment="1" applyProtection="1">
      <alignment horizontal="left" vertical="center" wrapText="1"/>
      <protection locked="0"/>
    </xf>
    <xf numFmtId="0" fontId="1" fillId="3" borderId="0" xfId="0" applyFont="1" applyFill="1" applyAlignment="1">
      <alignment horizontal="left"/>
    </xf>
    <xf numFmtId="0" fontId="14" fillId="3" borderId="9" xfId="0" applyFont="1" applyFill="1" applyBorder="1" applyAlignment="1">
      <alignment horizontal="left" indent="4"/>
    </xf>
    <xf numFmtId="0" fontId="15" fillId="4" borderId="9" xfId="0" applyFont="1" applyFill="1" applyBorder="1" applyAlignment="1">
      <alignment horizontal="left" vertical="center"/>
    </xf>
    <xf numFmtId="0" fontId="15" fillId="4" borderId="9" xfId="0" applyFont="1" applyFill="1" applyBorder="1" applyAlignment="1">
      <alignment horizontal="left" vertical="center" wrapText="1"/>
    </xf>
    <xf numFmtId="0" fontId="0" fillId="3" borderId="0" xfId="0" applyFill="1" applyAlignment="1">
      <alignment horizontal="left"/>
    </xf>
    <xf numFmtId="164" fontId="1" fillId="3" borderId="0" xfId="0" applyNumberFormat="1" applyFont="1" applyFill="1" applyAlignment="1">
      <alignment horizontal="left"/>
    </xf>
    <xf numFmtId="0" fontId="18" fillId="0" borderId="0" xfId="1" applyFont="1" applyFill="1" applyAlignment="1">
      <alignment vertical="center"/>
    </xf>
    <xf numFmtId="0" fontId="20" fillId="3" borderId="0" xfId="1" applyFont="1" applyFill="1" applyBorder="1" applyAlignment="1">
      <alignment vertical="center" wrapText="1"/>
    </xf>
    <xf numFmtId="0" fontId="20" fillId="3" borderId="9" xfId="1" applyFont="1" applyFill="1" applyBorder="1" applyAlignment="1">
      <alignment vertical="center" wrapText="1"/>
    </xf>
    <xf numFmtId="0" fontId="15" fillId="3" borderId="25" xfId="0" applyFont="1" applyFill="1" applyBorder="1"/>
    <xf numFmtId="0" fontId="15" fillId="0" borderId="23" xfId="0" applyFont="1" applyBorder="1" applyAlignment="1">
      <alignment wrapText="1"/>
    </xf>
    <xf numFmtId="0" fontId="33" fillId="2" borderId="24" xfId="0" applyFont="1" applyFill="1" applyBorder="1"/>
    <xf numFmtId="0" fontId="15" fillId="3" borderId="9" xfId="0" applyFont="1" applyFill="1" applyBorder="1" applyAlignment="1">
      <alignment vertical="center" wrapText="1"/>
    </xf>
    <xf numFmtId="0" fontId="15" fillId="0" borderId="0" xfId="0" applyFont="1"/>
    <xf numFmtId="0" fontId="15" fillId="0" borderId="9" xfId="0" applyFont="1" applyBorder="1" applyAlignment="1">
      <alignment vertical="center" wrapText="1"/>
    </xf>
    <xf numFmtId="0" fontId="0" fillId="0" borderId="0" xfId="0" applyFill="1"/>
    <xf numFmtId="0" fontId="0" fillId="3" borderId="0" xfId="0" applyFill="1" applyAlignment="1">
      <alignment wrapText="1"/>
    </xf>
    <xf numFmtId="0" fontId="25" fillId="3" borderId="23" xfId="0" applyFont="1" applyFill="1" applyBorder="1" applyAlignment="1">
      <alignment horizontal="left" indent="4"/>
    </xf>
    <xf numFmtId="0" fontId="26" fillId="3" borderId="23" xfId="0" applyFont="1" applyFill="1" applyBorder="1" applyAlignment="1">
      <alignment horizontal="left" wrapText="1" indent="4"/>
    </xf>
    <xf numFmtId="0" fontId="15" fillId="3" borderId="23" xfId="0" applyFont="1" applyFill="1" applyBorder="1" applyAlignment="1">
      <alignment wrapText="1"/>
    </xf>
    <xf numFmtId="0" fontId="14" fillId="3" borderId="23" xfId="0" applyFont="1" applyFill="1" applyBorder="1" applyAlignment="1">
      <alignment wrapText="1"/>
    </xf>
    <xf numFmtId="0" fontId="1" fillId="3" borderId="0" xfId="0" applyFont="1" applyFill="1" applyAlignment="1">
      <alignment wrapText="1"/>
    </xf>
    <xf numFmtId="0" fontId="15" fillId="3" borderId="0" xfId="0" applyFont="1" applyFill="1" applyAlignment="1">
      <alignment wrapText="1"/>
    </xf>
    <xf numFmtId="0" fontId="15" fillId="0" borderId="0" xfId="0" applyFont="1" applyAlignment="1">
      <alignment wrapText="1"/>
    </xf>
    <xf numFmtId="0" fontId="10" fillId="0" borderId="0" xfId="0" applyFont="1" applyAlignment="1">
      <alignment vertical="center"/>
    </xf>
    <xf numFmtId="0" fontId="15" fillId="3" borderId="9" xfId="0" applyFont="1" applyFill="1" applyBorder="1" applyAlignment="1">
      <alignment wrapText="1"/>
    </xf>
    <xf numFmtId="0" fontId="15" fillId="0" borderId="9" xfId="0" applyFont="1" applyBorder="1" applyAlignment="1">
      <alignment wrapText="1"/>
    </xf>
    <xf numFmtId="0" fontId="15" fillId="0" borderId="0" xfId="0" applyFont="1" applyFill="1"/>
    <xf numFmtId="0" fontId="15" fillId="3" borderId="25" xfId="0" applyFont="1" applyFill="1" applyBorder="1" applyAlignment="1">
      <alignment vertical="center"/>
    </xf>
    <xf numFmtId="0" fontId="14" fillId="3" borderId="23" xfId="0" applyFont="1" applyFill="1" applyBorder="1"/>
    <xf numFmtId="0" fontId="15" fillId="3" borderId="0" xfId="0" applyFont="1" applyFill="1" applyAlignment="1">
      <alignment vertical="center"/>
    </xf>
    <xf numFmtId="0" fontId="15" fillId="0" borderId="23" xfId="0" applyFont="1" applyBorder="1" applyAlignment="1">
      <alignment horizontal="left" indent="4"/>
    </xf>
    <xf numFmtId="0" fontId="15" fillId="0" borderId="9" xfId="0" applyFont="1" applyBorder="1"/>
    <xf numFmtId="0" fontId="26" fillId="0" borderId="9" xfId="0" applyFont="1" applyBorder="1"/>
    <xf numFmtId="0" fontId="20" fillId="0" borderId="9" xfId="0" applyFont="1" applyFill="1" applyBorder="1" applyAlignment="1">
      <alignment vertical="center" wrapText="1"/>
    </xf>
    <xf numFmtId="0" fontId="15" fillId="0" borderId="9" xfId="0" applyFont="1" applyFill="1" applyBorder="1" applyAlignment="1">
      <alignment horizontal="left" vertical="center" wrapText="1"/>
    </xf>
    <xf numFmtId="0" fontId="25" fillId="0" borderId="9" xfId="0" applyFont="1" applyBorder="1" applyAlignment="1">
      <alignment horizontal="left" indent="4"/>
    </xf>
    <xf numFmtId="0" fontId="15" fillId="3" borderId="23" xfId="0" applyFont="1" applyFill="1" applyBorder="1"/>
    <xf numFmtId="0" fontId="14" fillId="0" borderId="23" xfId="0" applyFont="1" applyBorder="1"/>
    <xf numFmtId="0" fontId="41" fillId="3" borderId="0" xfId="0" applyFont="1" applyFill="1" applyAlignment="1">
      <alignment vertical="center"/>
    </xf>
    <xf numFmtId="0" fontId="20" fillId="3" borderId="0" xfId="1" applyFont="1" applyFill="1" applyBorder="1" applyAlignment="1">
      <alignment horizontal="left" vertical="center" wrapText="1"/>
    </xf>
    <xf numFmtId="0" fontId="26" fillId="0" borderId="9" xfId="0" applyFont="1" applyBorder="1" applyAlignment="1">
      <alignment wrapText="1"/>
    </xf>
    <xf numFmtId="0" fontId="20" fillId="0" borderId="9" xfId="0" applyFont="1" applyFill="1" applyBorder="1"/>
    <xf numFmtId="0" fontId="37" fillId="0" borderId="23" xfId="0" applyFont="1" applyBorder="1" applyAlignment="1">
      <alignment horizontal="left" wrapText="1" indent="4"/>
    </xf>
    <xf numFmtId="0" fontId="26" fillId="0" borderId="23" xfId="0" applyFont="1" applyFill="1" applyBorder="1" applyAlignment="1">
      <alignment wrapText="1"/>
    </xf>
    <xf numFmtId="0" fontId="15" fillId="0" borderId="23" xfId="0" applyFont="1" applyBorder="1" applyAlignment="1">
      <alignment horizontal="left" wrapText="1" indent="4"/>
    </xf>
    <xf numFmtId="0" fontId="15" fillId="8" borderId="23" xfId="0" applyFont="1" applyFill="1" applyBorder="1" applyAlignment="1">
      <alignment wrapText="1"/>
    </xf>
    <xf numFmtId="0" fontId="26" fillId="0" borderId="23" xfId="0" applyFont="1" applyFill="1" applyBorder="1" applyAlignment="1">
      <alignment horizontal="left" wrapText="1"/>
    </xf>
    <xf numFmtId="0" fontId="15" fillId="0" borderId="23" xfId="0" applyFont="1" applyFill="1" applyBorder="1" applyAlignment="1">
      <alignment wrapText="1"/>
    </xf>
    <xf numFmtId="0" fontId="14" fillId="0" borderId="23" xfId="0" applyFont="1" applyBorder="1" applyAlignment="1">
      <alignment horizontal="left" wrapText="1"/>
    </xf>
    <xf numFmtId="0" fontId="33" fillId="2" borderId="24" xfId="0" applyFont="1" applyFill="1" applyBorder="1" applyAlignment="1">
      <alignment vertical="center"/>
    </xf>
    <xf numFmtId="0" fontId="33" fillId="2" borderId="9" xfId="0" applyFont="1" applyFill="1" applyBorder="1" applyAlignment="1">
      <alignment vertical="center"/>
    </xf>
    <xf numFmtId="0" fontId="15" fillId="4" borderId="9" xfId="0" applyFont="1" applyFill="1" applyBorder="1" applyAlignment="1">
      <alignment vertical="center" wrapText="1"/>
    </xf>
    <xf numFmtId="0" fontId="15" fillId="0" borderId="23" xfId="0" applyFont="1" applyFill="1" applyBorder="1"/>
    <xf numFmtId="0" fontId="37" fillId="0" borderId="23" xfId="0" applyFont="1" applyBorder="1" applyAlignment="1">
      <alignment horizontal="left" indent="4"/>
    </xf>
    <xf numFmtId="0" fontId="14" fillId="0" borderId="23" xfId="0" applyFont="1" applyBorder="1" applyAlignment="1">
      <alignment wrapText="1"/>
    </xf>
    <xf numFmtId="0" fontId="42" fillId="3" borderId="0" xfId="0" applyFont="1" applyFill="1"/>
    <xf numFmtId="0" fontId="14" fillId="0" borderId="15" xfId="0" applyFont="1" applyFill="1" applyBorder="1" applyAlignment="1">
      <alignment horizontal="left" vertical="center" wrapText="1"/>
    </xf>
    <xf numFmtId="0" fontId="25" fillId="0" borderId="23" xfId="0" applyFont="1" applyFill="1" applyBorder="1" applyAlignment="1">
      <alignment wrapText="1"/>
    </xf>
    <xf numFmtId="0" fontId="25" fillId="3" borderId="23" xfId="0" applyFont="1" applyFill="1" applyBorder="1" applyAlignment="1">
      <alignment horizontal="left" wrapText="1" indent="4"/>
    </xf>
    <xf numFmtId="0" fontId="28" fillId="3" borderId="22" xfId="0" applyFont="1" applyFill="1" applyBorder="1" applyAlignment="1">
      <alignment horizontal="left" indent="4"/>
    </xf>
    <xf numFmtId="0" fontId="28" fillId="0" borderId="23" xfId="0" applyFont="1" applyBorder="1" applyAlignment="1">
      <alignment horizontal="left" indent="4"/>
    </xf>
    <xf numFmtId="0" fontId="28" fillId="3" borderId="23" xfId="0" applyFont="1" applyFill="1" applyBorder="1" applyAlignment="1">
      <alignment horizontal="left" indent="4"/>
    </xf>
    <xf numFmtId="0" fontId="25" fillId="0" borderId="23" xfId="0" applyFont="1" applyFill="1" applyBorder="1" applyAlignment="1">
      <alignment horizontal="left" wrapText="1"/>
    </xf>
    <xf numFmtId="0" fontId="39" fillId="3" borderId="0" xfId="1" applyFont="1" applyFill="1" applyBorder="1" applyAlignment="1">
      <alignment horizontal="center" vertical="center"/>
    </xf>
    <xf numFmtId="0" fontId="26" fillId="3" borderId="23" xfId="0" applyFont="1" applyFill="1" applyBorder="1" applyAlignment="1">
      <alignment vertical="center" wrapText="1"/>
    </xf>
    <xf numFmtId="0" fontId="25" fillId="3" borderId="23" xfId="0" applyFont="1" applyFill="1" applyBorder="1" applyAlignment="1">
      <alignment vertical="center" wrapText="1"/>
    </xf>
    <xf numFmtId="0" fontId="18" fillId="0" borderId="9" xfId="1" applyFont="1" applyFill="1" applyBorder="1" applyAlignment="1">
      <alignment vertical="center"/>
    </xf>
    <xf numFmtId="0" fontId="18" fillId="7" borderId="9" xfId="1" applyFont="1" applyFill="1" applyBorder="1"/>
    <xf numFmtId="0" fontId="39" fillId="0" borderId="0" xfId="1" applyFont="1" applyFill="1" applyBorder="1" applyAlignment="1">
      <alignment horizontal="center" vertical="center"/>
    </xf>
    <xf numFmtId="0" fontId="24" fillId="3" borderId="0" xfId="0" applyFont="1" applyFill="1" applyBorder="1" applyAlignment="1">
      <alignment wrapText="1"/>
    </xf>
    <xf numFmtId="0" fontId="33" fillId="2" borderId="9" xfId="0" applyFont="1" applyFill="1" applyBorder="1" applyAlignment="1">
      <alignment vertical="center" wrapText="1"/>
    </xf>
    <xf numFmtId="0" fontId="23" fillId="2" borderId="9" xfId="0" applyFont="1" applyFill="1" applyBorder="1" applyAlignment="1">
      <alignment vertical="center"/>
    </xf>
    <xf numFmtId="0" fontId="37" fillId="3" borderId="22" xfId="0" applyFont="1" applyFill="1" applyBorder="1" applyAlignment="1">
      <alignment horizontal="left" wrapText="1" indent="1"/>
    </xf>
    <xf numFmtId="0" fontId="14" fillId="3" borderId="23" xfId="0" applyFont="1" applyFill="1" applyBorder="1" applyAlignment="1">
      <alignment horizontal="left" wrapText="1" indent="1"/>
    </xf>
    <xf numFmtId="0" fontId="5" fillId="3" borderId="23" xfId="0" applyFont="1" applyFill="1" applyBorder="1"/>
    <xf numFmtId="0" fontId="14" fillId="3" borderId="21" xfId="0" applyFont="1" applyFill="1" applyBorder="1" applyAlignment="1">
      <alignment wrapText="1"/>
    </xf>
    <xf numFmtId="0" fontId="20" fillId="3" borderId="15" xfId="1" applyFont="1" applyFill="1" applyBorder="1" applyAlignment="1">
      <alignment vertical="center" wrapText="1"/>
    </xf>
    <xf numFmtId="0" fontId="10" fillId="3" borderId="9" xfId="0" applyFont="1" applyFill="1" applyBorder="1" applyAlignment="1" applyProtection="1">
      <alignment vertical="center" wrapText="1"/>
      <protection locked="0"/>
    </xf>
    <xf numFmtId="0" fontId="15" fillId="3" borderId="9" xfId="0" applyFont="1" applyFill="1" applyBorder="1" applyAlignment="1" applyProtection="1">
      <alignment vertical="center"/>
      <protection locked="0"/>
    </xf>
    <xf numFmtId="0" fontId="0" fillId="3" borderId="9" xfId="0" applyFill="1" applyBorder="1" applyAlignment="1" applyProtection="1">
      <alignment vertical="center" wrapText="1"/>
      <protection locked="0"/>
    </xf>
    <xf numFmtId="0" fontId="2" fillId="3" borderId="9" xfId="0" applyFont="1" applyFill="1" applyBorder="1" applyAlignment="1" applyProtection="1">
      <alignment vertical="center"/>
      <protection locked="0"/>
    </xf>
    <xf numFmtId="0" fontId="0" fillId="0" borderId="9" xfId="0" applyBorder="1" applyAlignment="1" applyProtection="1">
      <alignment vertical="center" wrapText="1"/>
      <protection locked="0"/>
    </xf>
    <xf numFmtId="0" fontId="26" fillId="0" borderId="9" xfId="0" applyFont="1" applyBorder="1" applyAlignment="1" applyProtection="1">
      <alignment vertical="center" wrapText="1"/>
      <protection locked="0"/>
    </xf>
    <xf numFmtId="0" fontId="15" fillId="3" borderId="9" xfId="0" applyFont="1" applyFill="1" applyBorder="1" applyAlignment="1" applyProtection="1">
      <alignment vertical="center" wrapText="1"/>
      <protection locked="0"/>
    </xf>
    <xf numFmtId="0" fontId="0" fillId="3" borderId="9" xfId="0" applyFill="1" applyBorder="1" applyProtection="1">
      <protection locked="0"/>
    </xf>
    <xf numFmtId="0" fontId="10" fillId="0" borderId="9" xfId="0" applyFont="1" applyBorder="1" applyAlignment="1" applyProtection="1">
      <alignment vertical="center" wrapText="1"/>
      <protection locked="0"/>
    </xf>
    <xf numFmtId="0" fontId="11" fillId="3" borderId="0" xfId="0" applyFont="1" applyFill="1" applyAlignment="1">
      <alignment horizontal="left" vertical="center"/>
    </xf>
    <xf numFmtId="0" fontId="23" fillId="9" borderId="0" xfId="0" applyFont="1" applyFill="1" applyAlignment="1">
      <alignment horizontal="left" vertical="center" wrapText="1" indent="6"/>
    </xf>
    <xf numFmtId="0" fontId="9" fillId="3" borderId="0" xfId="0" applyFont="1" applyFill="1" applyAlignment="1">
      <alignment horizontal="center" vertical="center"/>
    </xf>
    <xf numFmtId="0" fontId="10" fillId="3" borderId="19" xfId="0" applyFont="1" applyFill="1" applyBorder="1" applyAlignment="1" applyProtection="1">
      <alignment horizontal="center"/>
      <protection locked="0"/>
    </xf>
    <xf numFmtId="0" fontId="10" fillId="3" borderId="20" xfId="0" applyFont="1" applyFill="1" applyBorder="1" applyAlignment="1" applyProtection="1">
      <alignment horizontal="center"/>
      <protection locked="0"/>
    </xf>
    <xf numFmtId="0" fontId="9" fillId="3" borderId="0" xfId="0" applyFont="1" applyFill="1" applyAlignment="1">
      <alignment horizontal="left" vertical="center"/>
    </xf>
    <xf numFmtId="0" fontId="34" fillId="2" borderId="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0" xfId="0" applyFont="1" applyFill="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15" fillId="0" borderId="0" xfId="0" applyFont="1" applyAlignment="1">
      <alignment horizontal="left" vertical="center" wrapText="1"/>
    </xf>
    <xf numFmtId="0" fontId="26" fillId="0" borderId="0" xfId="0" applyFont="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colors>
    <mruColors>
      <color rgb="FFFF33CC"/>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a:t>Areas for focus</a:t>
            </a:r>
          </a:p>
        </c:rich>
      </c:tx>
      <c:layout>
        <c:manualLayout>
          <c:xMode val="edge"/>
          <c:yMode val="edge"/>
          <c:x val="0.37582000770248969"/>
          <c:y val="5.90250182419839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'Overview dashboard'!$A$3:$A$17</c:f>
              <c:strCache>
                <c:ptCount val="15"/>
                <c:pt idx="0">
                  <c:v>Supporting the school workforce</c:v>
                </c:pt>
                <c:pt idx="1">
                  <c:v>Considerations for senior leadership, trusts and governing boards</c:v>
                </c:pt>
                <c:pt idx="2">
                  <c:v>Partnerships</c:v>
                </c:pt>
                <c:pt idx="3">
                  <c:v>Continuing professional development</c:v>
                </c:pt>
                <c:pt idx="4">
                  <c:v>Trainee and early career teachers</c:v>
                </c:pt>
                <c:pt idx="5">
                  <c:v>Transition from primary to secondary music</c:v>
                </c:pt>
                <c:pt idx="6">
                  <c:v>Secondary - music curriculum</c:v>
                </c:pt>
                <c:pt idx="7">
                  <c:v>Singing</c:v>
                </c:pt>
                <c:pt idx="8">
                  <c:v>Instrumental teaching</c:v>
                </c:pt>
                <c:pt idx="9">
                  <c:v>Music technology</c:v>
                </c:pt>
                <c:pt idx="10">
                  <c:v>Creating music</c:v>
                </c:pt>
                <c:pt idx="11">
                  <c:v>Listening</c:v>
                </c:pt>
                <c:pt idx="12">
                  <c:v>Music beyond the classroom – co-curricular provision</c:v>
                </c:pt>
                <c:pt idx="13">
                  <c:v>Live music events and performance </c:v>
                </c:pt>
                <c:pt idx="14">
                  <c:v>Musical progression</c:v>
                </c:pt>
              </c:strCache>
            </c:strRef>
          </c:cat>
          <c:val>
            <c:numRef>
              <c:f>'Overview dashboard'!$B$3:$B$17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4125-4988-BEF7-CCDC4651763E}"/>
            </c:ext>
          </c:extLst>
        </c:ser>
        <c:dLbls>
          <c:showLegendKey val="0"/>
          <c:showVal val="0"/>
          <c:showCatName val="0"/>
          <c:showSerName val="0"/>
          <c:showPercent val="0"/>
          <c:showBubbleSize val="0"/>
        </c:dLbls>
        <c:axId val="726999432"/>
        <c:axId val="726998352"/>
      </c:radarChart>
      <c:catAx>
        <c:axId val="726999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998352"/>
        <c:crosses val="autoZero"/>
        <c:auto val="1"/>
        <c:lblAlgn val="ctr"/>
        <c:lblOffset val="100"/>
        <c:noMultiLvlLbl val="0"/>
      </c:catAx>
      <c:valAx>
        <c:axId val="72699835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99943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('Instrumental teaching'!$A$6,'Instrumental teaching'!$A$8:$A$20)</c:f>
              <c:strCache>
                <c:ptCount val="14"/>
                <c:pt idx="0">
                  <c:v>As with singing, instrumental teaching builds on progress in primary school</c:v>
                </c:pt>
                <c:pt idx="1">
                  <c:v>Through co-curricular </c:v>
                </c:pt>
                <c:pt idx="2">
                  <c:v>Out-of-school opportunities</c:v>
                </c:pt>
                <c:pt idx="3">
                  <c:v>School uses the Model Music Curriculum which provides examples of how the music curriculum can support Key Stage 3 students to play an instrumen</c:v>
                </c:pt>
                <c:pt idx="4">
                  <c:v>Ensures opportunities for students to learn an instrument and to make progress </c:v>
                </c:pt>
                <c:pt idx="5">
                  <c:v>Students are able to make effective use of their developing instrumental skills in the curriculum music lessons that follow the provision</c:v>
                </c:pt>
                <c:pt idx="6">
                  <c:v>Students confident to play their instruments in curriculum lessons</c:v>
                </c:pt>
                <c:pt idx="7">
                  <c:v>Seeing high levels of interest in instrumental lessons, and proactively support students’ progression to these opportunities, working with the music hub</c:v>
                </c:pt>
                <c:pt idx="8">
                  <c:v>Visiting teachers briefed about SEND and guided on appropriate management of students</c:v>
                </c:pt>
                <c:pt idx="9">
                  <c:v>Strategies for maximising the learning potential of individuals </c:v>
                </c:pt>
                <c:pt idx="10">
                  <c:v>Communication method with visiting teachers in place if it is not possible to talk ‘on the day’</c:v>
                </c:pt>
                <c:pt idx="11">
                  <c:v>Expect high-quality lessons from specialist tutors and is challenging poor teaching practice in dialogue with providers and Hub lead organisations where necessary</c:v>
                </c:pt>
                <c:pt idx="12">
                  <c:v>Know what standards are achieved and how it is measured </c:v>
                </c:pt>
                <c:pt idx="13">
                  <c:v>Communicate students’ progress in instrumental teaching with parents and carers, so they can together support students to progress to further opportunities for musical learning</c:v>
                </c:pt>
              </c:strCache>
            </c:strRef>
          </c:cat>
          <c:val>
            <c:numRef>
              <c:f>('Instrumental teaching'!$G$6,'Instrumental teaching'!$G$8:$G$20)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927-44A6-9268-6805E55DAC37}"/>
            </c:ext>
          </c:extLst>
        </c:ser>
        <c:dLbls>
          <c:showLegendKey val="0"/>
          <c:showVal val="0"/>
          <c:showCatName val="0"/>
          <c:showSerName val="0"/>
          <c:showPercent val="0"/>
          <c:showBubbleSize val="0"/>
        </c:dLbls>
        <c:gapWidth val="219"/>
        <c:overlap val="-27"/>
        <c:axId val="831591160"/>
        <c:axId val="831586840"/>
      </c:barChart>
      <c:catAx>
        <c:axId val="831591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586840"/>
        <c:crosses val="autoZero"/>
        <c:auto val="1"/>
        <c:lblAlgn val="ctr"/>
        <c:lblOffset val="100"/>
        <c:noMultiLvlLbl val="0"/>
      </c:catAx>
      <c:valAx>
        <c:axId val="831586840"/>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59116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'Music technology'!$A$6:$A$19</c:f>
              <c:strCache>
                <c:ptCount val="14"/>
                <c:pt idx="0">
                  <c:v>Technology is used as an exciting way to introduce children to more complex musical concepts in a format they are increasingly familiar with from a young age</c:v>
                </c:pt>
                <c:pt idx="1">
                  <c:v>Well resourced with technology including for record keeping (audio/video)</c:v>
                </c:pt>
                <c:pt idx="2">
                  <c:v>When using technology, music teachers and departments ensure they fully understand its use and place in the curriculum.</c:v>
                </c:pt>
                <c:pt idx="3">
                  <c:v>Seeking support from their Music Hub</c:v>
                </c:pt>
                <c:pt idx="4">
                  <c:v>Secure appropriate CPD</c:v>
                </c:pt>
                <c:pt idx="5">
                  <c:v>A key component in teaching children composing, production and recording</c:v>
                </c:pt>
                <c:pt idx="6">
                  <c:v>A range of software and hardware available to support the development of students’ musical skills, knowledge and understanding.</c:v>
                </c:pt>
                <c:pt idx="7">
                  <c:v>Help students to recognise intervals and scales</c:v>
                </c:pt>
                <c:pt idx="8">
                  <c:v>Assist with instrumental teaching</c:v>
                </c:pt>
                <c:pt idx="9">
                  <c:v>Tuning instruments e.g. guitars, woodwind</c:v>
                </c:pt>
                <c:pt idx="10">
                  <c:v>Music technology playing an important role in teaching and developing musical concepts </c:v>
                </c:pt>
                <c:pt idx="11">
                  <c:v>Use of facilities such as IT suites with relevant software.</c:v>
                </c:pt>
                <c:pt idx="12">
                  <c:v>Digital Audio Workstations (DAWs) (Free or those with educational discounts). </c:v>
                </c:pt>
                <c:pt idx="13">
                  <c:v>Basic music production skills  support wider learning (For example, using microphones and DAWs to record podcasts 
with students)</c:v>
                </c:pt>
              </c:strCache>
            </c:strRef>
          </c:cat>
          <c:val>
            <c:numRef>
              <c:f>'Music technology'!$G$6:$G$19</c:f>
              <c:numCache>
                <c:formatCode>General</c:formatCode>
                <c:ptCount val="14"/>
                <c:pt idx="0">
                  <c:v>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189-4BE8-9C46-F9078D035512}"/>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'Creating music'!$A$4:$A$12</c:f>
              <c:strCache>
                <c:ptCount val="9"/>
                <c:pt idx="0">
                  <c:v>Composing and creating music is a core element of the music curriculum</c:v>
                </c:pt>
                <c:pt idx="1">
                  <c:v>Students are given regular opportunities to create their own music and express themselves.</c:v>
                </c:pt>
                <c:pt idx="2">
                  <c:v>Composing and creating music is a powerful lever for engaging students in curriculum music</c:v>
                </c:pt>
                <c:pt idx="3">
                  <c:v>Effective teaching in this area is supporting transition to GCSE and other qualifications at Key Stage 4 and above</c:v>
                </c:pt>
                <c:pt idx="4">
                  <c:v>Effective composing is supported by a developing understanding of the building blocks of music</c:v>
                </c:pt>
                <c:pt idx="5">
                  <c:v>Effective composing is supported by critically listening to a broad range of music</c:v>
                </c:pt>
                <c:pt idx="6">
                  <c:v>Students are given the opportunity to improvise, create and share their own music, as a key part of their classroom curriculum provision</c:v>
                </c:pt>
                <c:pt idx="7">
                  <c:v>Students are given regular opportunities for creating and sharing music</c:v>
                </c:pt>
                <c:pt idx="8">
                  <c:v>The Model Music Curriculum offers alternative models of progression for composing across Years 7, 8 and 9</c:v>
                </c:pt>
              </c:strCache>
            </c:strRef>
          </c:cat>
          <c:val>
            <c:numRef>
              <c:f>'Creating music'!$G$4:$G$12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CE1-4E40-8AF0-343772CFDCD4}"/>
            </c:ext>
          </c:extLst>
        </c:ser>
        <c:dLbls>
          <c:showLegendKey val="0"/>
          <c:showVal val="0"/>
          <c:showCatName val="0"/>
          <c:showSerName val="0"/>
          <c:showPercent val="0"/>
          <c:showBubbleSize val="0"/>
        </c:dLbls>
        <c:gapWidth val="219"/>
        <c:overlap val="-27"/>
        <c:axId val="799029208"/>
        <c:axId val="799029568"/>
      </c:barChart>
      <c:catAx>
        <c:axId val="799029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29568"/>
        <c:crosses val="autoZero"/>
        <c:auto val="1"/>
        <c:lblAlgn val="ctr"/>
        <c:lblOffset val="100"/>
        <c:noMultiLvlLbl val="0"/>
      </c:catAx>
      <c:valAx>
        <c:axId val="7990295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2920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Listening!$A$4:$A$8</c:f>
              <c:strCache>
                <c:ptCount val="5"/>
                <c:pt idx="0">
                  <c:v>Listening to music is fundamental to developing musical understanding and is at the heart of the music curriculum</c:v>
                </c:pt>
                <c:pt idx="1">
                  <c:v>Listening critically, students expand their musical horizons; gain deeper understanding of the context of when a piece of music was written, how it is constructed and the impact it can have on the listener</c:v>
                </c:pt>
                <c:pt idx="2">
                  <c:v>Listening to a broad range of music helps developing other areas of musical activity, including composing and performing</c:v>
                </c:pt>
                <c:pt idx="3">
                  <c:v>Proactively inclusive in approach to choosing repertoire for listening exercises (consider the repertoire suggested in the Model Music Curriculum (publishing.service.gov.uk))</c:v>
                </c:pt>
                <c:pt idx="4">
                  <c:v>A range of free-to-use resources are available to support teachers in accessing music for listening. Links to some of these are included in the resources information available alongside the HMS School support toolkit.</c:v>
                </c:pt>
              </c:strCache>
            </c:strRef>
          </c:cat>
          <c:val>
            <c:numRef>
              <c:f>Listening!$G$4:$G$8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220-43ED-A3AB-F316CC9E830E}"/>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('Music beyond the classroom'!$A$4:$A$5,'Music beyond the classroom'!$A$7:$A$11,'Music beyond the classroom'!$A$13:$A$19,'Music beyond the classroom'!$A$21:$A$27,'Music beyond the classroom'!$A$29:$A$36)</c:f>
              <c:strCache>
                <c:ptCount val="29"/>
                <c:pt idx="0">
                  <c:v>Co-curricular music enables students to make substantial progress as instrumentalists and singers, soloists and ensemble members, and makes a significant impact upon the development of students’ musical identity</c:v>
                </c:pt>
                <c:pt idx="1">
                  <c:v>Students are encouraged to participate </c:v>
                </c:pt>
                <c:pt idx="2">
                  <c:v>Their musical interests</c:v>
                </c:pt>
                <c:pt idx="3">
                  <c:v>Their involvement in musical groups, choirs and ensembles</c:v>
                </c:pt>
                <c:pt idx="4">
                  <c:v>Community activities outside school</c:v>
                </c:pt>
                <c:pt idx="5">
                  <c:v>Use this knowledge to develop co-curricular activities that will nurture their students’ musicianship </c:v>
                </c:pt>
                <c:pt idx="6">
                  <c:v>Use this knowledge to build a vibrant musical community at school</c:v>
                </c:pt>
                <c:pt idx="7">
                  <c:v>Arich co-curricular offer</c:v>
                </c:pt>
                <c:pt idx="8">
                  <c:v>Support for students to access music education where they may face barriers</c:v>
                </c:pt>
                <c:pt idx="9">
                  <c:v>At least one instrumental ensemble, such as an orchestra or jazz band, working towards a diverse range of groups/ensembles which cater for a range of students</c:v>
                </c:pt>
                <c:pt idx="10">
                  <c:v>At least one vocal ensemble working towards a diverse range of groups/ensembles which cater for a range of students</c:v>
                </c:pt>
                <c:pt idx="11">
                  <c:v>Opportunities for students to perform</c:v>
                </c:pt>
                <c:pt idx="12">
                  <c:v>Support from their Music Hub, captured in their music development plan, to provide as broad a range of opportunities to students as possible in  school</c:v>
                </c:pt>
                <c:pt idx="13">
                  <c:v>Support from their Music Hub, captured in their music development plan, to provide as broad a range of opportunities to students as possible beyond school</c:v>
                </c:pt>
                <c:pt idx="14">
                  <c:v>Making initial co-curricular music compulsory for students for one year</c:v>
                </c:pt>
                <c:pt idx="15">
                  <c:v>Drawing together curriculum work into larger performances (as in art, where work is exhibited)</c:v>
                </c:pt>
                <c:pt idx="16">
                  <c:v>Carefully timetabling rehearsals, considering how to avoid clashes with other activity such as sport, and reduce missed learning in other subjects. This could include running rehearsals in form time, or collapsing the timetable to accommodate rehearsals in</c:v>
                </c:pt>
                <c:pt idx="17">
                  <c:v>Introducing elements of aspiration to the co-curricular offer, like having different ‘levels’ of ensemble which students can move through when they have shown commitment to taking part, with ever more exciting performance opportunities</c:v>
                </c:pt>
                <c:pt idx="18">
                  <c:v>Students from more advanced ensembles and activity continue to participate in broader ‘open’ or ‘first access’ sessions (for example as section leaders or peer-mentors), providing role models</c:v>
                </c:pt>
                <c:pt idx="19">
                  <c:v>Ensuring the co-curricular offer reflects and builds on students’ interests with relevance to the music they wish to learn and perform, whilst showing a wide range of musical possibilities</c:v>
                </c:pt>
                <c:pt idx="20">
                  <c:v>Collaborating with colleagues in drama and dance, providing wider performance opportunities (e.g. putting on productions)</c:v>
                </c:pt>
                <c:pt idx="21">
                  <c:v>Teachers make particular effort to support students who might otherwise miss out</c:v>
                </c:pt>
                <c:pt idx="22">
                  <c:v>Remove financial barriers through the use of Pupil Premium funding for music tuition beyond the classroom</c:v>
                </c:pt>
                <c:pt idx="23">
                  <c:v>Teachers, heads of department and school leaders think about how they remove broader barriers to participation. For example, offering school space for music practice at lunchtime or after lessons could be crucial for a student without appropriate space at </c:v>
                </c:pt>
                <c:pt idx="24">
                  <c:v>Academies, trust leaders should consider where it might be helpful to adopt trust-wide approaches to supporting access, balanced against the specific circumstances and needs of individual schools. This could include sharing collective resources and experti</c:v>
                </c:pt>
                <c:pt idx="25">
                  <c:v>Evidencing take-up: numbers, boys/girls </c:v>
                </c:pt>
                <c:pt idx="26">
                  <c:v>Evidencing outcomes: progression, drop-out/retention </c:v>
                </c:pt>
                <c:pt idx="27">
                  <c:v>Evidencing ‘soft’ outcomes e.g. improved behaviour or academic </c:v>
                </c:pt>
                <c:pt idx="28">
                  <c:v>School leaders consider carefully how to support music teaching staff providing such activities outside usual teaching hours, just as they would for other areas such as sport or drama</c:v>
                </c:pt>
              </c:strCache>
            </c:strRef>
          </c:cat>
          <c:val>
            <c:numRef>
              <c:f>('Music beyond the classroom'!$G$4:$G$5,'Music beyond the classroom'!$G$7:$G$11,'Music beyond the classroom'!$G$13:$G$19,'Music beyond the classroom'!$G$21:$G$27,'Music beyond the classroom'!$G$29:$G$36)</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E5BA-4677-A472-FF0396A64C7C}"/>
            </c:ext>
          </c:extLst>
        </c:ser>
        <c:dLbls>
          <c:showLegendKey val="0"/>
          <c:showVal val="0"/>
          <c:showCatName val="0"/>
          <c:showSerName val="0"/>
          <c:showPercent val="0"/>
          <c:showBubbleSize val="0"/>
        </c:dLbls>
        <c:gapWidth val="219"/>
        <c:overlap val="-27"/>
        <c:axId val="780989048"/>
        <c:axId val="780990848"/>
      </c:barChart>
      <c:catAx>
        <c:axId val="78098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990848"/>
        <c:crosses val="autoZero"/>
        <c:auto val="1"/>
        <c:lblAlgn val="ctr"/>
        <c:lblOffset val="100"/>
        <c:noMultiLvlLbl val="0"/>
      </c:catAx>
      <c:valAx>
        <c:axId val="7809908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98904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'Live music &amp; events'!$A$5:$A$24</c15:sqref>
                  </c15:fullRef>
                </c:ext>
              </c:extLst>
              <c:f>('Live music &amp; events'!$A$5:$A$10,'Live music &amp; events'!$A$12:$A$18,'Live music &amp; events'!$A$20:$A$24)</c:f>
              <c:strCache>
                <c:ptCount val="18"/>
                <c:pt idx="0">
                  <c:v>Peer to peer</c:v>
                </c:pt>
                <c:pt idx="1">
                  <c:v>To parents or carers (in concerts, assemblies, shows) </c:v>
                </c:pt>
                <c:pt idx="2">
                  <c:v>Beyond school wherever possible</c:v>
                </c:pt>
                <c:pt idx="3">
                  <c:v>        As part of curriculum music</c:v>
                </c:pt>
                <c:pt idx="4">
                  <c:v>Deliver at least one concert and/or musical show</c:v>
                </c:pt>
                <c:pt idx="5">
                  <c:v>Offer students the opportunity to perform each term</c:v>
                </c:pt>
                <c:pt idx="6">
                  <c:v>Recording and performance capturing skills</c:v>
                </c:pt>
                <c:pt idx="7">
                  <c:v>Production</c:v>
                </c:pt>
                <c:pt idx="8">
                  <c:v>Stage management</c:v>
                </c:pt>
                <c:pt idx="9">
                  <c:v>Communications experience</c:v>
                </c:pt>
                <c:pt idx="10">
                  <c:v>Students offered regular chance to experience live music, professional or amateur, as an audience member at least once a year through Key Stage 3.</c:v>
                </c:pt>
                <c:pt idx="11">
                  <c:v>Teachers consider how such opportunities can be linked in their curriculum</c:v>
                </c:pt>
                <c:pt idx="12">
                  <c:v>Teachers consider how such experiences could support careers education and provide exposure to the diversity of roles, role models and routes into careers in the music industry</c:v>
                </c:pt>
                <c:pt idx="13">
                  <c:v>Festivals of music and performance</c:v>
                </c:pt>
                <c:pt idx="14">
                  <c:v>Joint productions</c:v>
                </c:pt>
                <c:pt idx="15">
                  <c:v>Joint workshops</c:v>
                </c:pt>
                <c:pt idx="16">
                  <c:v>Weekend experiences</c:v>
                </c:pt>
                <c:pt idx="17">
                  <c:v>Work with Music Hubs to make links between organisations and schools</c:v>
                </c:pt>
              </c:strCache>
            </c:strRef>
          </c:cat>
          <c:val>
            <c:numRef>
              <c:extLst>
                <c:ext xmlns:c15="http://schemas.microsoft.com/office/drawing/2012/chart" uri="{02D57815-91ED-43cb-92C2-25804820EDAC}">
                  <c15:fullRef>
                    <c15:sqref>'Live music &amp; events'!$G$5:$G$24</c15:sqref>
                  </c15:fullRef>
                </c:ext>
              </c:extLst>
              <c:f>('Live music &amp; events'!$G$5:$G$10,'Live music &amp; events'!$G$12:$G$18,'Live music &amp; events'!$G$20:$G$24)</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2F7-45B1-B60D-8D5BA6CCC3AB}"/>
            </c:ext>
          </c:extLst>
        </c:ser>
        <c:dLbls>
          <c:showLegendKey val="0"/>
          <c:showVal val="0"/>
          <c:showCatName val="0"/>
          <c:showSerName val="0"/>
          <c:showPercent val="0"/>
          <c:showBubbleSize val="0"/>
        </c:dLbls>
        <c:gapWidth val="219"/>
        <c:overlap val="-27"/>
        <c:axId val="875205080"/>
        <c:axId val="868671832"/>
      </c:barChart>
      <c:catAx>
        <c:axId val="87520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671832"/>
        <c:crosses val="autoZero"/>
        <c:auto val="1"/>
        <c:lblAlgn val="ctr"/>
        <c:lblOffset val="100"/>
        <c:noMultiLvlLbl val="0"/>
      </c:catAx>
      <c:valAx>
        <c:axId val="86867183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2050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632228173762E-2"/>
          <c:y val="2.4129026928010101E-2"/>
          <c:w val="0.97570508511297627"/>
          <c:h val="0.47776786849935154"/>
        </c:manualLayout>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('Musical progression'!$A$5:$A$7,'Musical progression'!$A$9:$A$25,'Musical progression'!$A$27:$A$34,'Musical progression'!$A$36:$A$39,'Musical progression'!$A$41:$A$43)</c15:sqref>
                  </c15:fullRef>
                </c:ext>
              </c:extLst>
              <c:f>('Musical progression'!$A$5:$A$7,'Musical progression'!$A$9:$A$24,'Musical progression'!$A$27:$A$34,'Musical progression'!$A$36:$A$39,'Musical progression'!$A$41:$A$43)</c:f>
              <c:strCache>
                <c:ptCount val="34"/>
                <c:pt idx="0">
                  <c:v>Support musical learning through Year 6/7 transition</c:v>
                </c:pt>
                <c:pt idx="1">
                  <c:v>Dialogue between feeder and destination schools </c:v>
                </c:pt>
                <c:pt idx="2">
                  <c:v>Facilitate joint transition project with feeder schools</c:v>
                </c:pt>
                <c:pt idx="3">
                  <c:v>Supporting the young person’s passion for music</c:v>
                </c:pt>
                <c:pt idx="4">
                  <c:v>Supporting the young person’s development of skills such as motivation and resilience</c:v>
                </c:pt>
                <c:pt idx="5">
                  <c:v>        Enable students to use their skills in school to inspire other learners</c:v>
                </c:pt>
                <c:pt idx="6">
                  <c:v>Engage in and value the music of the young person</c:v>
                </c:pt>
                <c:pt idx="7">
                  <c:v>Ensure sustained access to role models </c:v>
                </c:pt>
                <c:pt idx="8">
                  <c:v>Ensure sustained access to mentors</c:v>
                </c:pt>
                <c:pt idx="9">
                  <c:v>Facilitate sustained access to varied experiences</c:v>
                </c:pt>
                <c:pt idx="10">
                  <c:v>Facilitate sustained access to varied opportunities</c:v>
                </c:pt>
                <c:pt idx="11">
                  <c:v>Facilitate sustained access to varied genres</c:v>
                </c:pt>
                <c:pt idx="12">
                  <c:v>School leaders and music teachers encourage students to learn music beyond the classroom and can articulate how they compliment each other</c:v>
                </c:pt>
                <c:pt idx="13">
                  <c:v>School leaders and music teachers articulate how any aspiring musician are encouraged and supported to access high-quality opportunities to reach their full potential (students may want to attend a Saturday Music Centre or a local ensemble, in school or be</c:v>
                </c:pt>
                <c:pt idx="14">
                  <c:v>School leaders and music teachers respond to the needs and ambitions of students identified as more able in music</c:v>
                </c:pt>
                <c:pt idx="15">
                  <c:v>Support for families less familiar with what is possible, mentoring for students (e.g. through a Music Hub), help to support and track progression</c:v>
                </c:pt>
                <c:pt idx="16">
                  <c:v>Music Development Plan is published on the school website helping families to understand how their children will benefit from school music</c:v>
                </c:pt>
                <c:pt idx="17">
                  <c:v>Music progression strategy, is part of the Music Development Plan</c:v>
                </c:pt>
                <c:pt idx="18">
                  <c:v>Music Progression Strategy align to the school/MAT Progression Strategy </c:v>
                </c:pt>
                <c:pt idx="19">
                  <c:v>Access to instrumental learning as part of classroom teaching</c:v>
                </c:pt>
                <c:pt idx="20">
                  <c:v>Access to small-group and 1:1 instrumental tuition</c:v>
                </c:pt>
                <c:pt idx="21">
                  <c:v>Access to space to practice</c:v>
                </c:pt>
                <c:pt idx="22">
                  <c:v>Access to space to store instruments</c:v>
                </c:pt>
                <c:pt idx="23">
                  <c:v>Help to access instruments</c:v>
                </c:pt>
                <c:pt idx="24">
                  <c:v>Acces to relevant local opportunities such as ensembles, choirs, workshops </c:v>
                </c:pt>
                <c:pt idx="25">
                  <c:v>Acces to relevant national opportunities such as ensembles, choirs, workshops </c:v>
                </c:pt>
                <c:pt idx="26">
                  <c:v>Routes into specialist music provision, such as local opportunities with the National Children’s Orchestra or Tomorrow’s Warriors</c:v>
                </c:pt>
                <c:pt idx="27">
                  <c:v>Which students, and how many, attend take part in musical activity in school</c:v>
                </c:pt>
                <c:pt idx="28">
                  <c:v>Which students, and how many, attend take part in musical activity outside of school, e.g. ensembles provided by the Music Hub</c:v>
                </c:pt>
                <c:pt idx="29">
                  <c:v>How this information is used to benefit students </c:v>
                </c:pt>
                <c:pt idx="30">
                  <c:v>How these students use their skills in school to inspire other learners </c:v>
                </c:pt>
                <c:pt idx="31">
                  <c:v>Musical achievement and progress evidenced (note how this is done)</c:v>
                </c:pt>
                <c:pt idx="32">
                  <c:v>Stakeholders are aware at each level of achievement and progress (note how would engage stakeholders)</c:v>
                </c:pt>
                <c:pt idx="33">
                  <c:v>Is it musical, manageable, used?</c:v>
                </c:pt>
              </c:strCache>
            </c:strRef>
          </c:cat>
          <c:val>
            <c:numRef>
              <c:extLst>
                <c:ext xmlns:c15="http://schemas.microsoft.com/office/drawing/2012/chart" uri="{02D57815-91ED-43cb-92C2-25804820EDAC}">
                  <c15:fullRef>
                    <c15:sqref>('Musical progression'!$G$5:$G$7,'Musical progression'!$G$9:$G$25,'Musical progression'!$G$27:$G$34,'Musical progression'!$G$36:$G$39,'Musical progression'!$G$41:$G$43)</c15:sqref>
                  </c15:fullRef>
                </c:ext>
              </c:extLst>
              <c:f>('Musical progression'!$G$5:$G$7,'Musical progression'!$G$9:$G$24,'Musical progression'!$G$27:$G$34,'Musical progression'!$G$36:$G$39,'Musical progression'!$G$41:$G$43)</c:f>
              <c:numCache>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0-B136-40FC-82E2-3D15CFE6D826}"/>
            </c:ext>
          </c:extLst>
        </c:ser>
        <c:dLbls>
          <c:showLegendKey val="0"/>
          <c:showVal val="0"/>
          <c:showCatName val="0"/>
          <c:showSerName val="0"/>
          <c:showPercent val="0"/>
          <c:showBubbleSize val="0"/>
        </c:dLbls>
        <c:gapWidth val="219"/>
        <c:overlap val="-27"/>
        <c:axId val="875205080"/>
        <c:axId val="868671832"/>
      </c:barChart>
      <c:catAx>
        <c:axId val="87520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671832"/>
        <c:crosses val="autoZero"/>
        <c:auto val="1"/>
        <c:lblAlgn val="ctr"/>
        <c:lblOffset val="100"/>
        <c:noMultiLvlLbl val="0"/>
      </c:catAx>
      <c:valAx>
        <c:axId val="86867183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2050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'Music Qualifications'!$A$6:$A$19</c:f>
              <c:strCache>
                <c:ptCount val="14"/>
                <c:pt idx="0">
                  <c:v>School leaders have a clear understanding of how their school or college enables the study of music at GCSE including music GCSE and and/or technical awards </c:v>
                </c:pt>
                <c:pt idx="1">
                  <c:v>School leaders have a clear understanding of how their school or college enables the study of music at key stage 4 including provision of A level and/or technical awards </c:v>
                </c:pt>
                <c:pt idx="2">
                  <c:v>Supporting students wishing to pursue music beyond KS3</c:v>
                </c:pt>
                <c:pt idx="3">
                  <c:v>Increase in students studying for GCSE and A level music</c:v>
                </c:pt>
                <c:pt idx="4">
                  <c:v>Model Music Curriculum or a comparable programme of study through key stages 1 to 3, is preparing students to progress to the next level of musical excellence</c:v>
                </c:pt>
                <c:pt idx="5">
                  <c:v>GCSE and A Level Music promotes a clear curriculum pathway for secondary school students</c:v>
                </c:pt>
                <c:pt idx="6">
                  <c:v>GCSE and A Level Music  enables, through the engagement of music teachers, the staffing of co-curricular music and musical enrichment activities</c:v>
                </c:pt>
                <c:pt idx="7">
                  <c:v>Committed to retaining key high-quality vocational qualifications at key stage 4, recognising the distinct and important role they play in supporting students to develop different skills from the GCSE, e.g. music technology.</c:v>
                </c:pt>
                <c:pt idx="8">
                  <c:v>Industries which value high-quality vocational qualifications at key stage 4 are encouraged to do more to work with young people</c:v>
                </c:pt>
                <c:pt idx="9">
                  <c:v>Highlight how taking high-quality vocational qualification courses can open up pathways to future musical careers</c:v>
                </c:pt>
                <c:pt idx="10">
                  <c:v>Working with Music Hub to identifying course providers for interested students</c:v>
                </c:pt>
                <c:pt idx="11">
                  <c:v>Support students wishing to undertake graded music exams alongside their main school-based courses of study</c:v>
                </c:pt>
                <c:pt idx="12">
                  <c:v>Tracking students achieving grade 6 or above in graded music exams counting in key stage 4 performance tables (attracting as many points as a high grade at GCSE)</c:v>
                </c:pt>
                <c:pt idx="13">
                  <c:v>Tracking graded music exams count towards UCAS points for applications to higher education</c:v>
                </c:pt>
              </c:strCache>
            </c:strRef>
          </c:cat>
          <c:val>
            <c:numRef>
              <c:f>'Music Qualifications'!$G$6:$G$19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7A6-4327-80FF-97E4215258E1}"/>
            </c:ext>
          </c:extLst>
        </c:ser>
        <c:dLbls>
          <c:showLegendKey val="0"/>
          <c:showVal val="0"/>
          <c:showCatName val="0"/>
          <c:showSerName val="0"/>
          <c:showPercent val="0"/>
          <c:showBubbleSize val="0"/>
        </c:dLbls>
        <c:gapWidth val="219"/>
        <c:overlap val="-27"/>
        <c:axId val="811086112"/>
        <c:axId val="811082872"/>
      </c:barChart>
      <c:catAx>
        <c:axId val="81108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1082872"/>
        <c:crosses val="autoZero"/>
        <c:auto val="1"/>
        <c:lblAlgn val="ctr"/>
        <c:lblOffset val="100"/>
        <c:noMultiLvlLbl val="0"/>
      </c:catAx>
      <c:valAx>
        <c:axId val="811082872"/>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10861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Inclusion!$A$6:$A$25</c:f>
              <c:strCache>
                <c:ptCount val="20"/>
                <c:pt idx="0">
                  <c:v>The music studied takes account of sensibilities of all sections of the school community </c:v>
                </c:pt>
                <c:pt idx="1">
                  <c:v>Tuition is offered in non-Western instruments and genres, which reflect the heritage and traditions of students at the school </c:v>
                </c:pt>
                <c:pt idx="2">
                  <c:v>Learners are exposed to music from cultures other than their own and/or not represented in the school </c:v>
                </c:pt>
                <c:pt idx="3">
                  <c:v>Songs are sung in languages spoken by families in the school community </c:v>
                </c:pt>
                <c:pt idx="4">
                  <c:v>Interventions for other subjects does not routinely take place during Music lessons </c:v>
                </c:pt>
                <c:pt idx="5">
                  <c:v>The needs of children with SEND are assessed to enable them to participate in music-making </c:v>
                </c:pt>
                <c:pt idx="6">
                  <c:v>Adjustments are made for children with SEND </c:v>
                </c:pt>
                <c:pt idx="7">
                  <c:v>Partners you work with to make adjustments for students with SEND (Music Hub, The OHMI Trust) </c:v>
                </c:pt>
                <c:pt idx="8">
                  <c:v>Special provision such as:</c:v>
                </c:pt>
                <c:pt idx="9">
                  <c:v>Open Orchestras, Modulo </c:v>
                </c:pt>
                <c:pt idx="10">
                  <c:v>Nurture groups</c:v>
                </c:pt>
                <c:pt idx="11">
                  <c:v>Music Therapy or similar </c:v>
                </c:pt>
                <c:pt idx="12">
                  <c:v>Relaxed concerts </c:v>
                </c:pt>
                <c:pt idx="13">
                  <c:v>Special or separate facilities for SEND Music</c:v>
                </c:pt>
                <c:pt idx="14">
                  <c:v>Families’ religious beliefs and wishes are met in respect of Music </c:v>
                </c:pt>
                <c:pt idx="15">
                  <c:v>Remissions policies for extension and enrichment activities (such as concert trips, Young Voices etc) </c:v>
                </c:pt>
                <c:pt idx="16">
                  <c:v>Remissions policy for choirs, ensembles and instrumental/vocal tuition </c:v>
                </c:pt>
                <c:pt idx="17">
                  <c:v>Pupil Premium is used for Music </c:v>
                </c:pt>
                <c:pt idx="18">
                  <c:v>Students who are just outside the remissions policy are supported </c:v>
                </c:pt>
                <c:pt idx="19">
                  <c:v>Support provided to help parents with the cost of living crisis </c:v>
                </c:pt>
              </c:strCache>
            </c:strRef>
          </c:cat>
          <c:val>
            <c:numRef>
              <c:f>Inclusion!$G$6:$G$25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1DD0-445B-99B6-6D3259AB4444}"/>
            </c:ext>
          </c:extLst>
        </c:ser>
        <c:dLbls>
          <c:showLegendKey val="0"/>
          <c:showVal val="0"/>
          <c:showCatName val="0"/>
          <c:showSerName val="0"/>
          <c:showPercent val="0"/>
          <c:showBubbleSize val="0"/>
        </c:dLbls>
        <c:gapWidth val="219"/>
        <c:overlap val="-27"/>
        <c:axId val="751689016"/>
        <c:axId val="751691536"/>
      </c:barChart>
      <c:catAx>
        <c:axId val="751689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691536"/>
        <c:crosses val="autoZero"/>
        <c:auto val="1"/>
        <c:lblAlgn val="ctr"/>
        <c:lblOffset val="100"/>
        <c:noMultiLvlLbl val="0"/>
      </c:catAx>
      <c:valAx>
        <c:axId val="75169153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68901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('Supporting the school workforce'!$A$7:$A$10,'Supporting the school workforce'!$A$12:$A$16,'Supporting the school workforce'!$A$18:$A$26)</c:f>
              <c:strCache>
                <c:ptCount val="18"/>
                <c:pt idx="0">
                  <c:v>All teachers have access to world-class training and professional development at every stage of their career</c:v>
                </c:pt>
                <c:pt idx="1">
                  <c:v>Quality subject leadership</c:v>
                </c:pt>
                <c:pt idx="2">
                  <c:v>Music is represented at every level within the school’s leadership structure</c:v>
                </c:pt>
                <c:pt idx="3">
                  <c:v>Have a Head of Department for Music</c:v>
                </c:pt>
                <c:pt idx="4">
                  <c:v>Time</c:v>
                </c:pt>
                <c:pt idx="5">
                  <c:v>Resources</c:v>
                </c:pt>
                <c:pt idx="6">
                  <c:v>Access to regular training to develop effective programmes of study</c:v>
                </c:pt>
                <c:pt idx="7">
                  <c:v>Time to plan and deliver the wider musical offer</c:v>
                </c:pt>
                <c:pt idx="8">
                  <c:v>Support where needed</c:v>
                </c:pt>
                <c:pt idx="9">
                  <c:v>Ensures a suitable budget for music</c:v>
                </c:pt>
                <c:pt idx="10">
                  <c:v>Governors/SLT are involved in fundraising bids and identifying income sources; e.g. charging and remissions, charitable and other funding (local charities, UK Music Sound Foundation, Parents’ Association)</c:v>
                </c:pt>
                <c:pt idx="11">
                  <c:v>Allocates income the school collects for music (lesson fees, instrument hire charges, parental donations, concert ticket income, sale of refreshments at concerts) is attributed to the music budget</c:v>
                </c:pt>
                <c:pt idx="12">
                  <c:v>Allocates suitable accomodation/space for music; music tuition (specialist classroom, in class), Choirs/ensembles (hall, classrooms), instrumental/vocal tuition (practice rooms, dedicated space, library)</c:v>
                </c:pt>
                <c:pt idx="13">
                  <c:v>Ensures resources and equipment are available for music (e.g. school owned, hires or leases, borrowed, books, references, printed music, subscriptions etc) </c:v>
                </c:pt>
                <c:pt idx="14">
                  <c:v>Ensures resources are cleaned, maintained, repaired and renewed and costs are funded, including consumables (e.g. reeds for clarinets)</c:v>
                </c:pt>
                <c:pt idx="15">
                  <c:v>Interrogate the accessibility and inclusivity of the music curriculum</c:v>
                </c:pt>
                <c:pt idx="16">
                  <c:v>Show how the school's music provision is improving over time</c:v>
                </c:pt>
                <c:pt idx="17">
                  <c:v>Show how the school's music provision supports student progression</c:v>
                </c:pt>
              </c:strCache>
            </c:strRef>
          </c:cat>
          <c:val>
            <c:numRef>
              <c:f>('Supporting the school workforce'!$G$7:$G$10,'Supporting the school workforce'!$G$12:$G$16,'Supporting the school workforce'!$G$18:$G$26)</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9925-4C6C-9F1F-E917FA7FAD69}"/>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('Considerations - senior leaders'!$A$6,'Considerations - senior leaders'!$A$8:$A$11,'Considerations - senior leaders'!$A$13:$A$23)</c:f>
              <c:strCache>
                <c:ptCount val="16"/>
                <c:pt idx="0">
                  <c:v>Music leads and heads of department are not the only ones responsible for curriculum provision</c:v>
                </c:pt>
                <c:pt idx="1">
                  <c:v>Projects the place/role of music in school</c:v>
                </c:pt>
                <c:pt idx="2">
                  <c:v>Understands music as a curriculum area</c:v>
                </c:pt>
                <c:pt idx="3">
                  <c:v>Understands extra, and co-curricular music</c:v>
                </c:pt>
                <c:pt idx="4">
                  <c:v>Understands music assessment frameworks</c:v>
                </c:pt>
                <c:pt idx="5">
                  <c:v>Developing the musical culture of the school</c:v>
                </c:pt>
                <c:pt idx="6">
                  <c:v>Co-curricular provision</c:v>
                </c:pt>
                <c:pt idx="7">
                  <c:v>Experiences</c:v>
                </c:pt>
                <c:pt idx="8">
                  <c:v>Performances</c:v>
                </c:pt>
                <c:pt idx="9">
                  <c:v>Consideration is given to what this means for the time classroom staff are afforded for being a music lead</c:v>
                </c:pt>
                <c:pt idx="10">
                  <c:v>Supporting staff by funding visiting music tutors (through support from their Music Hub or inviting professional musicians into school to deliver a breadth of co-curricular opportunities)</c:v>
                </c:pt>
                <c:pt idx="11">
                  <c:v>Help is offered to music leads to deliver quality provision </c:v>
                </c:pt>
                <c:pt idx="12">
                  <c:v>Processes, procedures, policies and general approach does not impact on the capacity of music leads and teachers to realise their ambitions for pupils</c:v>
                </c:pt>
                <c:pt idx="13">
                  <c:v>Aware of how music fits into the curriculum, co-curricular and enrichment provision </c:v>
                </c:pt>
                <c:pt idx="14">
                  <c:v>How the trust/school ensures the quality of the music offer</c:v>
                </c:pt>
                <c:pt idx="15">
                  <c:v>The quality of the music provision is supported by the Music Development Plan(s), which could, as outlined above, be linked to the overarching School Improvement Plan(s)</c:v>
                </c:pt>
              </c:strCache>
            </c:strRef>
          </c:cat>
          <c:val>
            <c:numRef>
              <c:f>('Considerations - senior leaders'!$G$6,'Considerations - senior leaders'!$G$8:$G$11,'Considerations - senior leaders'!$G$13:$G$23)</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A93-4468-9D37-12EA94DD1F0C}"/>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080973016386471E-2"/>
          <c:y val="1.663411088176862E-2"/>
          <c:w val="0.97150065828389176"/>
          <c:h val="0.76993750599072086"/>
        </c:manualLayout>
      </c:layout>
      <c:barChart>
        <c:barDir val="col"/>
        <c:grouping val="clustered"/>
        <c:varyColors val="0"/>
        <c:ser>
          <c:idx val="0"/>
          <c:order val="0"/>
          <c:spPr>
            <a:solidFill>
              <a:schemeClr val="accent1"/>
            </a:solidFill>
            <a:ln>
              <a:noFill/>
            </a:ln>
            <a:effectLst/>
          </c:spPr>
          <c:invertIfNegative val="0"/>
          <c:cat>
            <c:strRef>
              <c:f>(Partnerships!$A$6:$A$10,Partnerships!$A$12:$A$16,Partnerships!$A$18:$A$20)</c:f>
              <c:strCache>
                <c:ptCount val="13"/>
                <c:pt idx="0">
                  <c:v>Your school has active participation in local networks regarding music</c:v>
                </c:pt>
                <c:pt idx="1">
                  <c:v>You work with other schools on any aspect of music (add list of schools to the notes section)</c:v>
                </c:pt>
                <c:pt idx="2">
                  <c:v>The musical work you do together is varied (list what you do together in notes section) </c:v>
                </c:pt>
                <c:pt idx="3">
                  <c:v>Your school benefits from the partnership work (list what your school gains in the notes section) </c:v>
                </c:pt>
                <c:pt idx="4">
                  <c:v>Your school contributes to the partnershi (list what your school contributes in the notes section) </c:v>
                </c:pt>
                <c:pt idx="5">
                  <c:v>What extent do you have a relationship with your local music hub (HMS)? </c:v>
                </c:pt>
                <c:pt idx="6">
                  <c:v>What extent does the local music hub enhance music in your school?</c:v>
                </c:pt>
                <c:pt idx="7">
                  <c:v>How well does the school understand the music hub’s offer (hertsmusicservice.org.uk)</c:v>
                </c:pt>
                <c:pt idx="8">
                  <c:v>What extent are you able to take up musical opportunities from your music hub?</c:v>
                </c:pt>
                <c:pt idx="9">
                  <c:v>How well does the school and the music hub communicate? </c:v>
                </c:pt>
                <c:pt idx="10">
                  <c:v>To what extent does the school work with other partners (e.g. musicians, groups, music charities, national organisations)?</c:v>
                </c:pt>
                <c:pt idx="11">
                  <c:v>What they do and the value they bring?</c:v>
                </c:pt>
                <c:pt idx="12">
                  <c:v>How well is musical activity funded?</c:v>
                </c:pt>
              </c:strCache>
            </c:strRef>
          </c:cat>
          <c:val>
            <c:numRef>
              <c:f>(Partnerships!$G$6:$G$10,Partnerships!$G$12:$G$16,Partnerships!$G$18:$G$20)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0D8-4B61-997C-15DF686E6EE6}"/>
            </c:ext>
          </c:extLst>
        </c:ser>
        <c:dLbls>
          <c:showLegendKey val="0"/>
          <c:showVal val="0"/>
          <c:showCatName val="0"/>
          <c:showSerName val="0"/>
          <c:showPercent val="0"/>
          <c:showBubbleSize val="0"/>
        </c:dLbls>
        <c:gapWidth val="219"/>
        <c:overlap val="-27"/>
        <c:axId val="772502600"/>
        <c:axId val="772503680"/>
      </c:barChart>
      <c:catAx>
        <c:axId val="77250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503680"/>
        <c:crosses val="autoZero"/>
        <c:auto val="1"/>
        <c:lblAlgn val="ctr"/>
        <c:lblOffset val="100"/>
        <c:noMultiLvlLbl val="0"/>
      </c:catAx>
      <c:valAx>
        <c:axId val="772503680"/>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502600"/>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107444967173445E-2"/>
          <c:y val="3.7599125598287757E-2"/>
          <c:w val="0.97655877277895409"/>
          <c:h val="0.81637897106070056"/>
        </c:manualLayout>
      </c:layout>
      <c:barChart>
        <c:barDir val="col"/>
        <c:grouping val="clustered"/>
        <c:varyColors val="0"/>
        <c:ser>
          <c:idx val="0"/>
          <c:order val="0"/>
          <c:spPr>
            <a:solidFill>
              <a:schemeClr val="accent1"/>
            </a:solidFill>
            <a:ln>
              <a:noFill/>
            </a:ln>
            <a:effectLst/>
          </c:spPr>
          <c:invertIfNegative val="0"/>
          <c:cat>
            <c:strRef>
              <c:f>CPD!$A$6:$A$11</c:f>
              <c:strCache>
                <c:ptCount val="6"/>
                <c:pt idx="0">
                  <c:v>School leadership (headteachers, music leads and heads of department) proactively consider the development needs of their staff in the context of the school’s wider priorities and plans</c:v>
                </c:pt>
                <c:pt idx="1">
                  <c:v>School takes a broad view of continuing professional development (CPD) for classroom teachers, that may benefit from a different approach (e.g. singing lessons, membership of a staff choir, or keyboard lessons could be used to develop musicianship)</c:v>
                </c:pt>
                <c:pt idx="2">
                  <c:v>School considers whether they could offer wider music opportunities to all staff for interest; further embeding a culture of music throughout the school</c:v>
                </c:pt>
                <c:pt idx="3">
                  <c:v>School consider how CPD could support teachers in nurturing students’ creativity and teaching composing – a national curriculum requirement</c:v>
                </c:pt>
                <c:pt idx="4">
                  <c:v>School engages with their Hub’s offer of CPD and discuss their needs, so the offer can be tailored to meet the schools needs</c:v>
                </c:pt>
                <c:pt idx="5">
                  <c:v>Schools are part of a network with peers and learn from each other e.g. networks provided by Hub.  This is especially important in music, given the smaller size of departments in comparison to core subjects</c:v>
                </c:pt>
              </c:strCache>
            </c:strRef>
          </c:cat>
          <c:val>
            <c:numRef>
              <c:f>CPD!$G$6:$G$11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0BE-475C-AB3E-50F3263BCE0A}"/>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'Trainee &amp; early career teachers'!$A$6:$A$8</c:f>
              <c:strCache>
                <c:ptCount val="3"/>
                <c:pt idx="0">
                  <c:v>Every teacher enjoys their entitlement to evidence-based training and support at the start of their career</c:v>
                </c:pt>
                <c:pt idx="1">
                  <c:v>The training curriculum designed by providers must set out in detail the approaches for each subject and phase, including, where appropriate, music teaching, and be clear about how subject-specific approaches will be taught to trainees</c:v>
                </c:pt>
                <c:pt idx="2">
                  <c:v>A strong link with music hubs to support teacher development</c:v>
                </c:pt>
              </c:strCache>
            </c:strRef>
          </c:cat>
          <c:val>
            <c:numRef>
              <c:f>'Trainee &amp; early career teachers'!$G$6:$G$8</c:f>
              <c:numCache>
                <c:formatCode>General</c:formatCode>
                <c:ptCount val="3"/>
                <c:pt idx="0">
                  <c:v>0</c:v>
                </c:pt>
                <c:pt idx="1">
                  <c:v>0</c:v>
                </c:pt>
                <c:pt idx="2">
                  <c:v>0</c:v>
                </c:pt>
              </c:numCache>
            </c:numRef>
          </c:val>
          <c:extLst>
            <c:ext xmlns:c16="http://schemas.microsoft.com/office/drawing/2014/chart" uri="{C3380CC4-5D6E-409C-BE32-E72D297353CC}">
              <c16:uniqueId val="{00000000-6FE0-4F24-B082-A890B2E724B1}"/>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(Transition!$A$6:$A$7,Transition!$A$9:$A$12)</c:f>
              <c:strCache>
                <c:ptCount val="6"/>
                <c:pt idx="0">
                  <c:v>Teachers should consider how they could use appropriate, light-touch, formative assessment to support their baselining of students arriving in Year 7, so that provision can be tailored around them</c:v>
                </c:pt>
                <c:pt idx="1">
                  <c:v>Work collaboratively with feeder primaries and music hubs to support transition. Mixed-phase academy trusts should take advantage of the more formal connections they  may have with primaries within the trust family to support transition in music, as they w</c:v>
                </c:pt>
                <c:pt idx="2">
                  <c:v>Establish a Year 6 to Year 7 project intended to encourage dialogue about musical opportunities</c:v>
                </c:pt>
                <c:pt idx="3">
                  <c:v>Interaction between primary and secondary teaching staff with each informing the other of what has been achieved, and what is intended as follow-on activity</c:v>
                </c:pt>
                <c:pt idx="4">
                  <c:v>School understands new students’ co-curricular music experience, including outside school</c:v>
                </c:pt>
                <c:pt idx="5">
                  <c:v>Use a ‘passport’, for example, facilitated by their Music Hub, which sets out the student’s engagement with music education during primary – whether they have had instrumental lessons, taken part in choirs or ensembles – and helps the secondary school buil</c:v>
                </c:pt>
              </c:strCache>
            </c:strRef>
          </c:cat>
          <c:val>
            <c:numRef>
              <c:f>(Transition!$G$6:$G$7,Transition!$G$9:$G$12)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EF7-488F-B99E-02631CF2FE35}"/>
            </c:ext>
          </c:extLst>
        </c:ser>
        <c:dLbls>
          <c:showLegendKey val="0"/>
          <c:showVal val="0"/>
          <c:showCatName val="0"/>
          <c:showSerName val="0"/>
          <c:showPercent val="0"/>
          <c:showBubbleSize val="0"/>
        </c:dLbls>
        <c:gapWidth val="219"/>
        <c:overlap val="-27"/>
        <c:axId val="831590080"/>
        <c:axId val="831592240"/>
      </c:barChart>
      <c:catAx>
        <c:axId val="83159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592240"/>
        <c:crosses val="autoZero"/>
        <c:auto val="1"/>
        <c:lblAlgn val="ctr"/>
        <c:lblOffset val="100"/>
        <c:noMultiLvlLbl val="0"/>
      </c:catAx>
      <c:valAx>
        <c:axId val="831592240"/>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59008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('Secondary - music curriculum'!$A$6:$A$19,'Secondary - music curriculum'!$A$21:$A$25)</c:f>
              <c:strCache>
                <c:ptCount val="19"/>
                <c:pt idx="0">
                  <c:v>Music is embedded in the school</c:v>
                </c:pt>
                <c:pt idx="1">
                  <c:v>Music curriculum will be delivered by specialist teachers. In academies, this may be effectively supported by trust-level leadership on music</c:v>
                </c:pt>
                <c:pt idx="2">
                  <c:v>All students, including those with SEND, should receive a minimum of one hour a week of music lessons throughout key stage 3. Carousels, where music is taught in rotation with other subjects, are not a substitute</c:v>
                </c:pt>
                <c:pt idx="3">
                  <c:v>Music is planned, sequenced and taught as robustly as any other foundation subject</c:v>
                </c:pt>
                <c:pt idx="4">
                  <c:v>Music is part of a broad and balanced curriculum for all students</c:v>
                </c:pt>
                <c:pt idx="5">
                  <c:v>Music builds students’ cultural capital</c:v>
                </c:pt>
                <c:pt idx="6">
                  <c:v>Impact of music is evidenced</c:v>
                </c:pt>
                <c:pt idx="7">
                  <c:v>Coverage of National Curriculum requirements </c:v>
                </c:pt>
                <c:pt idx="8">
                  <c:v>Music at Key Stage 3 should, as a minimum, cover the subject content set out in the national curriculum programmes of study.  (The Model Music Curriculum illustrates how this can be delivered effectively)</c:v>
                </c:pt>
                <c:pt idx="9">
                  <c:v>The school sequences learning across singing, listening, composing and performing/instrumental performance (a curriculum map for music)</c:v>
                </c:pt>
                <c:pt idx="10">
                  <c:v>Emphasis on sequencing learning in areas which, when taken together, contribute steadily towards students becoming more musical</c:v>
                </c:pt>
                <c:pt idx="11">
                  <c:v>Long and medium term overview plans in place and on record centrally so any teacher can see the context of the part they teach</c:v>
                </c:pt>
                <c:pt idx="12">
                  <c:v>Clarity on relevant and suitable assessment evident</c:v>
                </c:pt>
                <c:pt idx="13">
                  <c:v>Embedded a high-quality music education either by adopting the model music curriculum, or implementing a curriculum that is at least comparable in breadth and ambition, covering the subject content set out in the national curriculum programmes of study</c:v>
                </c:pt>
                <c:pt idx="14">
                  <c:v>Sing or play with sufficient control to be able to perform or compose with purpose, expression and musical understanding, including when using music technology</c:v>
                </c:pt>
                <c:pt idx="15">
                  <c:v>Perform with connection and co-ordination when making music with others</c:v>
                </c:pt>
                <c:pt idx="16">
                  <c:v>Can use a system, e.g. staff notation / tab, to learn and perform music appropriate to the instrument and musical style</c:v>
                </c:pt>
                <c:pt idx="17">
                  <c:v>Demonstrate knowledge of Western classical music and music from a range of musical traditions and understand some of the context that brought the music to being</c:v>
                </c:pt>
                <c:pt idx="18">
                  <c:v>Increasingly enjoy both their music lessons and are taking part in the wider musical life of the school</c:v>
                </c:pt>
              </c:strCache>
            </c:strRef>
          </c:cat>
          <c:val>
            <c:numRef>
              <c:f>('Secondary - music curriculum'!$G$6:$G$19,'Secondary - music curriculum'!$G$21:$G$25)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6A59-4A29-A03E-B503B140C092}"/>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Singing!$A$6:$A$24</c:f>
              <c:strCache>
                <c:ptCount val="19"/>
                <c:pt idx="0">
                  <c:v>Singing continues as a core element of musical learning in early secondary, building on the practice in many primary schools.</c:v>
                </c:pt>
                <c:pt idx="1">
                  <c:v>Give specific consideration to the challenges for students through their early teenage years</c:v>
                </c:pt>
                <c:pt idx="2">
                  <c:v>Good singing possible for all students through early teenage years, with high-quality teaching and support.</c:v>
                </c:pt>
                <c:pt idx="3">
                  <c:v>Singing contribute to the wider life of the school</c:v>
                </c:pt>
                <c:pt idx="4">
                  <c:v>Sing with accurate pitch in unison or harmony with attention to phrase and dynamics</c:v>
                </c:pt>
                <c:pt idx="5">
                  <c:v>A clear commitment to quality teaching</c:v>
                </c:pt>
                <c:pt idx="6">
                  <c:v>Specific points for the secondary teacher to consider when planning singing: (refer to the Model Music Curriculum)</c:v>
                </c:pt>
                <c:pt idx="7">
                  <c:v>Warm-ups</c:v>
                </c:pt>
                <c:pt idx="8">
                  <c:v>Supporting students who may feel self-conscious</c:v>
                </c:pt>
                <c:pt idx="9">
                  <c:v>Thinking about range</c:v>
                </c:pt>
                <c:pt idx="10">
                  <c:v>Ensuring singing continues to be a regular activity for students through  early teenage years.</c:v>
                </c:pt>
                <c:pt idx="11">
                  <c:v>Clarity on what standards are achieved and how it's measured </c:v>
                </c:pt>
                <c:pt idx="12">
                  <c:v>Opportunities for progression for all students</c:v>
                </c:pt>
                <c:pt idx="13">
                  <c:v>Regular singing is performed prior to instrumental teaching </c:v>
                </c:pt>
                <c:pt idx="14">
                  <c:v>Regular singing continues during instrumental teaching and supports its success.</c:v>
                </c:pt>
                <c:pt idx="15">
                  <c:v>School considered how students can progress their singing beyond the classroom:</c:v>
                </c:pt>
                <c:pt idx="16">
                  <c:v>Within school</c:v>
                </c:pt>
                <c:pt idx="17">
                  <c:v>Outside school</c:v>
                </c:pt>
                <c:pt idx="18">
                  <c:v>Students regularly hear adults (including men) sing </c:v>
                </c:pt>
              </c:strCache>
            </c:strRef>
          </c:cat>
          <c:val>
            <c:numRef>
              <c:f>(Singing!$G$6:$G$11,Singing!$G$13:$G$24)</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5E4-46C1-9027-146DCA6175E3}"/>
            </c:ext>
          </c:extLst>
        </c:ser>
        <c:dLbls>
          <c:showLegendKey val="0"/>
          <c:showVal val="0"/>
          <c:showCatName val="0"/>
          <c:showSerName val="0"/>
          <c:showPercent val="0"/>
          <c:showBubbleSize val="0"/>
        </c:dLbls>
        <c:gapWidth val="219"/>
        <c:overlap val="-27"/>
        <c:axId val="265495568"/>
        <c:axId val="265493768"/>
      </c:barChart>
      <c:catAx>
        <c:axId val="2654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3768"/>
        <c:crosses val="autoZero"/>
        <c:auto val="1"/>
        <c:lblAlgn val="ctr"/>
        <c:lblOffset val="100"/>
        <c:noMultiLvlLbl val="0"/>
      </c:catAx>
      <c:valAx>
        <c:axId val="26549376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49556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57151</xdr:rowOff>
    </xdr:from>
    <xdr:to>
      <xdr:col>1</xdr:col>
      <xdr:colOff>870031</xdr:colOff>
      <xdr:row>4</xdr:row>
      <xdr:rowOff>161925</xdr:rowOff>
    </xdr:to>
    <xdr:pic>
      <xdr:nvPicPr>
        <xdr:cNvPr id="2" name="Picture 1">
          <a:extLst>
            <a:ext uri="{FF2B5EF4-FFF2-40B4-BE49-F238E27FC236}">
              <a16:creationId xmlns:a16="http://schemas.microsoft.com/office/drawing/2014/main" id="{F29EB0CA-FFE9-48DB-A990-43B862CADC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57151"/>
          <a:ext cx="2394030" cy="8667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66674</xdr:colOff>
      <xdr:row>26</xdr:row>
      <xdr:rowOff>14285</xdr:rowOff>
    </xdr:from>
    <xdr:to>
      <xdr:col>5</xdr:col>
      <xdr:colOff>10583</xdr:colOff>
      <xdr:row>60</xdr:row>
      <xdr:rowOff>52916</xdr:rowOff>
    </xdr:to>
    <xdr:graphicFrame macro="">
      <xdr:nvGraphicFramePr>
        <xdr:cNvPr id="2" name="Chart 1">
          <a:extLst>
            <a:ext uri="{FF2B5EF4-FFF2-40B4-BE49-F238E27FC236}">
              <a16:creationId xmlns:a16="http://schemas.microsoft.com/office/drawing/2014/main" id="{12E0931B-FF0C-4F4C-8977-CFF47AFE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66674</xdr:colOff>
      <xdr:row>24</xdr:row>
      <xdr:rowOff>14286</xdr:rowOff>
    </xdr:from>
    <xdr:to>
      <xdr:col>5</xdr:col>
      <xdr:colOff>0</xdr:colOff>
      <xdr:row>46</xdr:row>
      <xdr:rowOff>74083</xdr:rowOff>
    </xdr:to>
    <xdr:graphicFrame macro="">
      <xdr:nvGraphicFramePr>
        <xdr:cNvPr id="2" name="Chart 1">
          <a:extLst>
            <a:ext uri="{FF2B5EF4-FFF2-40B4-BE49-F238E27FC236}">
              <a16:creationId xmlns:a16="http://schemas.microsoft.com/office/drawing/2014/main" id="{3A784905-BF65-4336-A0F2-A04F5EBE1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52915</xdr:colOff>
      <xdr:row>21</xdr:row>
      <xdr:rowOff>25399</xdr:rowOff>
    </xdr:from>
    <xdr:to>
      <xdr:col>5</xdr:col>
      <xdr:colOff>31749</xdr:colOff>
      <xdr:row>50</xdr:row>
      <xdr:rowOff>116416</xdr:rowOff>
    </xdr:to>
    <xdr:graphicFrame macro="">
      <xdr:nvGraphicFramePr>
        <xdr:cNvPr id="3" name="Chart 2">
          <a:extLst>
            <a:ext uri="{FF2B5EF4-FFF2-40B4-BE49-F238E27FC236}">
              <a16:creationId xmlns:a16="http://schemas.microsoft.com/office/drawing/2014/main" id="{18A3DF80-C311-7749-F63F-175A98D67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19049</xdr:colOff>
      <xdr:row>19</xdr:row>
      <xdr:rowOff>201083</xdr:rowOff>
    </xdr:from>
    <xdr:to>
      <xdr:col>5</xdr:col>
      <xdr:colOff>10584</xdr:colOff>
      <xdr:row>49</xdr:row>
      <xdr:rowOff>74082</xdr:rowOff>
    </xdr:to>
    <xdr:graphicFrame macro="">
      <xdr:nvGraphicFramePr>
        <xdr:cNvPr id="2" name="Chart 1">
          <a:extLst>
            <a:ext uri="{FF2B5EF4-FFF2-40B4-BE49-F238E27FC236}">
              <a16:creationId xmlns:a16="http://schemas.microsoft.com/office/drawing/2014/main" id="{2BA97446-4C6C-4942-9AB3-F080E07FA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105833</xdr:colOff>
      <xdr:row>13</xdr:row>
      <xdr:rowOff>35984</xdr:rowOff>
    </xdr:from>
    <xdr:to>
      <xdr:col>5</xdr:col>
      <xdr:colOff>42333</xdr:colOff>
      <xdr:row>41</xdr:row>
      <xdr:rowOff>74084</xdr:rowOff>
    </xdr:to>
    <xdr:graphicFrame macro="">
      <xdr:nvGraphicFramePr>
        <xdr:cNvPr id="3" name="Chart 2">
          <a:extLst>
            <a:ext uri="{FF2B5EF4-FFF2-40B4-BE49-F238E27FC236}">
              <a16:creationId xmlns:a16="http://schemas.microsoft.com/office/drawing/2014/main" id="{E94D22C8-9E3E-B630-62F7-5E45B31055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24341</xdr:colOff>
      <xdr:row>9</xdr:row>
      <xdr:rowOff>98953</xdr:rowOff>
    </xdr:from>
    <xdr:to>
      <xdr:col>4</xdr:col>
      <xdr:colOff>6180666</xdr:colOff>
      <xdr:row>33</xdr:row>
      <xdr:rowOff>95250</xdr:rowOff>
    </xdr:to>
    <xdr:graphicFrame macro="">
      <xdr:nvGraphicFramePr>
        <xdr:cNvPr id="2" name="Chart 1">
          <a:extLst>
            <a:ext uri="{FF2B5EF4-FFF2-40B4-BE49-F238E27FC236}">
              <a16:creationId xmlns:a16="http://schemas.microsoft.com/office/drawing/2014/main" id="{1F450B31-592E-4532-9B60-0D6745424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31750</xdr:colOff>
      <xdr:row>37</xdr:row>
      <xdr:rowOff>35983</xdr:rowOff>
    </xdr:from>
    <xdr:to>
      <xdr:col>5</xdr:col>
      <xdr:colOff>10583</xdr:colOff>
      <xdr:row>71</xdr:row>
      <xdr:rowOff>116417</xdr:rowOff>
    </xdr:to>
    <xdr:graphicFrame macro="">
      <xdr:nvGraphicFramePr>
        <xdr:cNvPr id="2" name="Chart 1">
          <a:extLst>
            <a:ext uri="{FF2B5EF4-FFF2-40B4-BE49-F238E27FC236}">
              <a16:creationId xmlns:a16="http://schemas.microsoft.com/office/drawing/2014/main" id="{D9C3248E-FF74-3BF5-24DC-34A0BA72EC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52917</xdr:colOff>
      <xdr:row>24</xdr:row>
      <xdr:rowOff>152398</xdr:rowOff>
    </xdr:from>
    <xdr:to>
      <xdr:col>4</xdr:col>
      <xdr:colOff>4656666</xdr:colOff>
      <xdr:row>54</xdr:row>
      <xdr:rowOff>158750</xdr:rowOff>
    </xdr:to>
    <xdr:graphicFrame macro="">
      <xdr:nvGraphicFramePr>
        <xdr:cNvPr id="2" name="Chart 1">
          <a:extLst>
            <a:ext uri="{FF2B5EF4-FFF2-40B4-BE49-F238E27FC236}">
              <a16:creationId xmlns:a16="http://schemas.microsoft.com/office/drawing/2014/main" id="{38B6E1CB-8DFB-40F8-8DB4-6ED55FFCB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24342</xdr:colOff>
      <xdr:row>43</xdr:row>
      <xdr:rowOff>85723</xdr:rowOff>
    </xdr:from>
    <xdr:to>
      <xdr:col>5</xdr:col>
      <xdr:colOff>0</xdr:colOff>
      <xdr:row>78</xdr:row>
      <xdr:rowOff>148167</xdr:rowOff>
    </xdr:to>
    <xdr:graphicFrame macro="">
      <xdr:nvGraphicFramePr>
        <xdr:cNvPr id="2" name="Chart 1">
          <a:extLst>
            <a:ext uri="{FF2B5EF4-FFF2-40B4-BE49-F238E27FC236}">
              <a16:creationId xmlns:a16="http://schemas.microsoft.com/office/drawing/2014/main" id="{2315C57D-FC03-42B3-A23A-0CDC9CB24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xdr:colOff>
      <xdr:row>19</xdr:row>
      <xdr:rowOff>185737</xdr:rowOff>
    </xdr:from>
    <xdr:to>
      <xdr:col>5</xdr:col>
      <xdr:colOff>19050</xdr:colOff>
      <xdr:row>52</xdr:row>
      <xdr:rowOff>161925</xdr:rowOff>
    </xdr:to>
    <xdr:graphicFrame macro="">
      <xdr:nvGraphicFramePr>
        <xdr:cNvPr id="2" name="Chart 1">
          <a:extLst>
            <a:ext uri="{FF2B5EF4-FFF2-40B4-BE49-F238E27FC236}">
              <a16:creationId xmlns:a16="http://schemas.microsoft.com/office/drawing/2014/main" id="{E55FB7C3-FB08-26F4-007E-ACE8A6CCA8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57151</xdr:rowOff>
    </xdr:from>
    <xdr:to>
      <xdr:col>3</xdr:col>
      <xdr:colOff>584281</xdr:colOff>
      <xdr:row>4</xdr:row>
      <xdr:rowOff>161925</xdr:rowOff>
    </xdr:to>
    <xdr:pic>
      <xdr:nvPicPr>
        <xdr:cNvPr id="3" name="Picture 2">
          <a:extLst>
            <a:ext uri="{FF2B5EF4-FFF2-40B4-BE49-F238E27FC236}">
              <a16:creationId xmlns:a16="http://schemas.microsoft.com/office/drawing/2014/main" id="{76354628-53C5-7710-5599-0463FD84CB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57151"/>
          <a:ext cx="2394030" cy="86677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26</xdr:row>
      <xdr:rowOff>52386</xdr:rowOff>
    </xdr:from>
    <xdr:to>
      <xdr:col>5</xdr:col>
      <xdr:colOff>9525</xdr:colOff>
      <xdr:row>54</xdr:row>
      <xdr:rowOff>95250</xdr:rowOff>
    </xdr:to>
    <xdr:graphicFrame macro="">
      <xdr:nvGraphicFramePr>
        <xdr:cNvPr id="2" name="Chart 1">
          <a:extLst>
            <a:ext uri="{FF2B5EF4-FFF2-40B4-BE49-F238E27FC236}">
              <a16:creationId xmlns:a16="http://schemas.microsoft.com/office/drawing/2014/main" id="{A2069F6B-E498-B4B3-0EED-554F55544D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57149</xdr:colOff>
      <xdr:row>1</xdr:row>
      <xdr:rowOff>61911</xdr:rowOff>
    </xdr:from>
    <xdr:to>
      <xdr:col>15</xdr:col>
      <xdr:colOff>466724</xdr:colOff>
      <xdr:row>22</xdr:row>
      <xdr:rowOff>142875</xdr:rowOff>
    </xdr:to>
    <xdr:graphicFrame macro="">
      <xdr:nvGraphicFramePr>
        <xdr:cNvPr id="2" name="Chart 1">
          <a:extLst>
            <a:ext uri="{FF2B5EF4-FFF2-40B4-BE49-F238E27FC236}">
              <a16:creationId xmlns:a16="http://schemas.microsoft.com/office/drawing/2014/main" id="{B114CA4D-8923-1C70-962D-5D9C62CE53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74083</xdr:colOff>
      <xdr:row>27</xdr:row>
      <xdr:rowOff>130701</xdr:rowOff>
    </xdr:from>
    <xdr:to>
      <xdr:col>5</xdr:col>
      <xdr:colOff>17992</xdr:colOff>
      <xdr:row>57</xdr:row>
      <xdr:rowOff>169332</xdr:rowOff>
    </xdr:to>
    <xdr:graphicFrame macro="">
      <xdr:nvGraphicFramePr>
        <xdr:cNvPr id="2" name="Chart 1">
          <a:extLst>
            <a:ext uri="{FF2B5EF4-FFF2-40B4-BE49-F238E27FC236}">
              <a16:creationId xmlns:a16="http://schemas.microsoft.com/office/drawing/2014/main" id="{A32D3C86-ED88-FB7F-0EFD-088A63CF0F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26</xdr:row>
      <xdr:rowOff>14286</xdr:rowOff>
    </xdr:from>
    <xdr:to>
      <xdr:col>5</xdr:col>
      <xdr:colOff>21167</xdr:colOff>
      <xdr:row>49</xdr:row>
      <xdr:rowOff>42333</xdr:rowOff>
    </xdr:to>
    <xdr:graphicFrame macro="">
      <xdr:nvGraphicFramePr>
        <xdr:cNvPr id="2" name="Chart 1">
          <a:extLst>
            <a:ext uri="{FF2B5EF4-FFF2-40B4-BE49-F238E27FC236}">
              <a16:creationId xmlns:a16="http://schemas.microsoft.com/office/drawing/2014/main" id="{87F07020-8B66-4DAB-8943-42C207360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22</xdr:row>
      <xdr:rowOff>4761</xdr:rowOff>
    </xdr:from>
    <xdr:to>
      <xdr:col>5</xdr:col>
      <xdr:colOff>10584</xdr:colOff>
      <xdr:row>62</xdr:row>
      <xdr:rowOff>63500</xdr:rowOff>
    </xdr:to>
    <xdr:graphicFrame macro="">
      <xdr:nvGraphicFramePr>
        <xdr:cNvPr id="2" name="Chart 1">
          <a:extLst>
            <a:ext uri="{FF2B5EF4-FFF2-40B4-BE49-F238E27FC236}">
              <a16:creationId xmlns:a16="http://schemas.microsoft.com/office/drawing/2014/main" id="{A684B064-ACD8-4E94-9F74-37E31E313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66674</xdr:colOff>
      <xdr:row>12</xdr:row>
      <xdr:rowOff>14286</xdr:rowOff>
    </xdr:from>
    <xdr:to>
      <xdr:col>5</xdr:col>
      <xdr:colOff>0</xdr:colOff>
      <xdr:row>40</xdr:row>
      <xdr:rowOff>84667</xdr:rowOff>
    </xdr:to>
    <xdr:graphicFrame macro="">
      <xdr:nvGraphicFramePr>
        <xdr:cNvPr id="2" name="Chart 1">
          <a:extLst>
            <a:ext uri="{FF2B5EF4-FFF2-40B4-BE49-F238E27FC236}">
              <a16:creationId xmlns:a16="http://schemas.microsoft.com/office/drawing/2014/main" id="{369A4323-14BB-4223-96FD-5F6A143C6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66674</xdr:colOff>
      <xdr:row>9</xdr:row>
      <xdr:rowOff>14286</xdr:rowOff>
    </xdr:from>
    <xdr:to>
      <xdr:col>5</xdr:col>
      <xdr:colOff>0</xdr:colOff>
      <xdr:row>34</xdr:row>
      <xdr:rowOff>137583</xdr:rowOff>
    </xdr:to>
    <xdr:graphicFrame macro="">
      <xdr:nvGraphicFramePr>
        <xdr:cNvPr id="2" name="Chart 1">
          <a:extLst>
            <a:ext uri="{FF2B5EF4-FFF2-40B4-BE49-F238E27FC236}">
              <a16:creationId xmlns:a16="http://schemas.microsoft.com/office/drawing/2014/main" id="{383470BB-E0FF-4F1A-85F1-07CB3AAB4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47624</xdr:colOff>
      <xdr:row>13</xdr:row>
      <xdr:rowOff>4761</xdr:rowOff>
    </xdr:from>
    <xdr:to>
      <xdr:col>5</xdr:col>
      <xdr:colOff>19049</xdr:colOff>
      <xdr:row>40</xdr:row>
      <xdr:rowOff>66674</xdr:rowOff>
    </xdr:to>
    <xdr:graphicFrame macro="">
      <xdr:nvGraphicFramePr>
        <xdr:cNvPr id="2" name="Chart 1">
          <a:extLst>
            <a:ext uri="{FF2B5EF4-FFF2-40B4-BE49-F238E27FC236}">
              <a16:creationId xmlns:a16="http://schemas.microsoft.com/office/drawing/2014/main" id="{3AA488C7-93F2-CC5D-CFD3-92937FD84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sic%20development%20school%20statements%20Primary%20and%20Early%20Ye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amp; guidance"/>
      <sheetName val="Guide to ratings"/>
      <sheetName val="Notes overview"/>
      <sheetName val="Overview dashboard"/>
      <sheetName val="Supporting the school workforce"/>
      <sheetName val="Considerations - senior leaders"/>
      <sheetName val="Partnerships"/>
      <sheetName val="CPD"/>
      <sheetName val="Trainee &amp; early career teachers"/>
      <sheetName val="Primary music curriculum"/>
      <sheetName val="Singing"/>
      <sheetName val="Instrumental teaching"/>
      <sheetName val="Instrumental teaching - extra"/>
      <sheetName val="Instrumental teaching - outcome"/>
      <sheetName val="Music technology"/>
      <sheetName val="Creating music"/>
      <sheetName val="Listening"/>
      <sheetName val="Music beyond the classroom"/>
      <sheetName val="Live music &amp; events"/>
      <sheetName val="Musical progression"/>
      <sheetName val="Inclusion"/>
      <sheetName val="Ra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Exemplary</v>
          </cell>
          <cell r="B1">
            <v>4</v>
          </cell>
        </row>
        <row r="2">
          <cell r="A2" t="str">
            <v>Established</v>
          </cell>
          <cell r="B2">
            <v>3</v>
          </cell>
        </row>
        <row r="3">
          <cell r="A3" t="str">
            <v>Emerging</v>
          </cell>
          <cell r="B3">
            <v>2</v>
          </cell>
        </row>
        <row r="4">
          <cell r="A4" t="str">
            <v>Identified, but not yet in place</v>
          </cell>
          <cell r="B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s://assets.publishing.service.gov.uk/government/uploads/system/uploads/attachment_data/file/974358/Model_Music_Curriculum_Key_Stage_1__2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265D-ECC4-4B0F-B430-C4BB9BFA199E}">
  <dimension ref="A1:O34"/>
  <sheetViews>
    <sheetView tabSelected="1" workbookViewId="0">
      <selection activeCell="A16" sqref="A16"/>
    </sheetView>
  </sheetViews>
  <sheetFormatPr defaultRowHeight="15" x14ac:dyDescent="0.25"/>
  <cols>
    <col min="1" max="1" width="23.140625" style="1" customWidth="1"/>
    <col min="2" max="2" width="17" style="1" customWidth="1"/>
    <col min="3" max="3" width="45.85546875" style="1" customWidth="1"/>
    <col min="4" max="4" width="7" style="1" customWidth="1"/>
    <col min="5" max="5" width="4.140625" style="1" customWidth="1"/>
    <col min="6" max="6" width="5.42578125" style="1" customWidth="1"/>
    <col min="7" max="14" width="9.140625" style="1"/>
    <col min="15" max="15" width="14.42578125" style="1" customWidth="1"/>
    <col min="16" max="16384" width="9.140625" style="1"/>
  </cols>
  <sheetData>
    <row r="1" spans="1:15" ht="15" customHeight="1" x14ac:dyDescent="0.25">
      <c r="C1" s="220" t="s">
        <v>0</v>
      </c>
      <c r="D1" s="220"/>
      <c r="E1" s="220"/>
      <c r="F1" s="220"/>
      <c r="G1" s="220"/>
      <c r="H1" s="220"/>
      <c r="I1" s="220"/>
      <c r="J1" s="220"/>
      <c r="K1" s="220"/>
      <c r="L1" s="220"/>
      <c r="M1" s="220"/>
      <c r="N1" s="220"/>
      <c r="O1" s="220"/>
    </row>
    <row r="2" spans="1:15" ht="15" customHeight="1" x14ac:dyDescent="0.25">
      <c r="B2" s="57"/>
      <c r="C2" s="220"/>
      <c r="D2" s="220"/>
      <c r="E2" s="220"/>
      <c r="F2" s="220"/>
      <c r="G2" s="220"/>
      <c r="H2" s="220"/>
      <c r="I2" s="220"/>
      <c r="J2" s="220"/>
      <c r="K2" s="220"/>
      <c r="L2" s="220"/>
      <c r="M2" s="220"/>
      <c r="N2" s="220"/>
      <c r="O2" s="220"/>
    </row>
    <row r="3" spans="1:15" ht="15" customHeight="1" x14ac:dyDescent="0.25">
      <c r="B3" s="57"/>
      <c r="C3" s="220"/>
      <c r="D3" s="220"/>
      <c r="E3" s="220"/>
      <c r="F3" s="220"/>
      <c r="G3" s="220"/>
      <c r="H3" s="220"/>
      <c r="I3" s="220"/>
      <c r="J3" s="220"/>
      <c r="K3" s="220"/>
      <c r="L3" s="220"/>
      <c r="M3" s="220"/>
      <c r="N3" s="220"/>
      <c r="O3" s="220"/>
    </row>
    <row r="4" spans="1:15" ht="15" customHeight="1" x14ac:dyDescent="0.25">
      <c r="B4" s="57"/>
      <c r="C4" s="220"/>
      <c r="D4" s="220"/>
      <c r="E4" s="220"/>
      <c r="F4" s="220"/>
      <c r="G4" s="220"/>
      <c r="H4" s="220"/>
      <c r="I4" s="220"/>
      <c r="J4" s="220"/>
      <c r="K4" s="220"/>
      <c r="L4" s="220"/>
      <c r="M4" s="220"/>
      <c r="N4" s="220"/>
      <c r="O4" s="220"/>
    </row>
    <row r="5" spans="1:15" ht="15" customHeight="1" x14ac:dyDescent="0.25">
      <c r="B5" s="57"/>
      <c r="C5" s="220"/>
      <c r="D5" s="220"/>
      <c r="E5" s="220"/>
      <c r="F5" s="220"/>
      <c r="G5" s="220"/>
      <c r="H5" s="220"/>
      <c r="I5" s="220"/>
      <c r="J5" s="220"/>
      <c r="K5" s="220"/>
      <c r="L5" s="220"/>
      <c r="M5" s="220"/>
      <c r="N5" s="220"/>
      <c r="O5" s="220"/>
    </row>
    <row r="6" spans="1:15" ht="15.75" thickBot="1" x14ac:dyDescent="0.3"/>
    <row r="7" spans="1:15" ht="15.75" thickBot="1" x14ac:dyDescent="0.3">
      <c r="A7" s="58" t="s">
        <v>1</v>
      </c>
      <c r="B7" s="221"/>
      <c r="C7" s="222"/>
      <c r="D7" s="11"/>
      <c r="E7" s="11"/>
      <c r="F7" s="11"/>
      <c r="G7" s="11"/>
      <c r="H7" s="11"/>
      <c r="I7" s="11"/>
      <c r="J7" s="11"/>
      <c r="K7" s="11"/>
      <c r="L7" s="11"/>
    </row>
    <row r="8" spans="1:15" ht="15.75" thickBot="1" x14ac:dyDescent="0.3">
      <c r="A8" s="58"/>
      <c r="B8" s="11"/>
      <c r="C8" s="11"/>
      <c r="D8" s="11"/>
      <c r="E8" s="11"/>
      <c r="F8" s="11"/>
      <c r="G8" s="11"/>
      <c r="H8" s="11"/>
      <c r="I8" s="11"/>
      <c r="J8" s="11"/>
      <c r="K8" s="11"/>
      <c r="L8" s="11"/>
    </row>
    <row r="9" spans="1:15" ht="15.75" thickBot="1" x14ac:dyDescent="0.3">
      <c r="A9" s="58" t="s">
        <v>2</v>
      </c>
      <c r="B9" s="221"/>
      <c r="C9" s="222"/>
      <c r="D9" s="11"/>
      <c r="E9" s="11"/>
      <c r="F9" s="11"/>
      <c r="G9" s="11"/>
      <c r="H9" s="11"/>
      <c r="I9" s="11"/>
      <c r="J9" s="11"/>
      <c r="K9" s="11"/>
      <c r="L9" s="11"/>
    </row>
    <row r="10" spans="1:15" ht="15.75" thickBot="1" x14ac:dyDescent="0.3">
      <c r="A10" s="59"/>
      <c r="B10" s="11"/>
      <c r="C10" s="11"/>
      <c r="D10" s="11"/>
      <c r="E10" s="11"/>
      <c r="F10" s="11"/>
      <c r="G10" s="11"/>
      <c r="H10" s="11"/>
      <c r="I10" s="11"/>
      <c r="J10" s="11"/>
      <c r="K10" s="11"/>
      <c r="L10" s="11"/>
    </row>
    <row r="11" spans="1:15" ht="15.75" thickBot="1" x14ac:dyDescent="0.3">
      <c r="A11" s="58" t="s">
        <v>3</v>
      </c>
      <c r="B11" s="221"/>
      <c r="C11" s="222"/>
      <c r="D11" s="11"/>
      <c r="E11" s="11"/>
      <c r="F11" s="11"/>
      <c r="G11" s="11"/>
      <c r="H11" s="11"/>
      <c r="I11" s="11"/>
      <c r="J11" s="11"/>
      <c r="K11" s="11"/>
      <c r="L11" s="11"/>
    </row>
    <row r="12" spans="1:15" x14ac:dyDescent="0.25">
      <c r="A12" s="11"/>
      <c r="B12" s="11"/>
      <c r="C12" s="11"/>
      <c r="D12" s="11"/>
      <c r="E12" s="11"/>
      <c r="F12" s="11"/>
      <c r="G12" s="11"/>
      <c r="H12" s="11"/>
      <c r="I12" s="11"/>
      <c r="J12" s="11"/>
      <c r="K12" s="11"/>
      <c r="L12" s="11"/>
    </row>
    <row r="13" spans="1:15" x14ac:dyDescent="0.25">
      <c r="A13" s="60" t="s">
        <v>4</v>
      </c>
      <c r="B13" s="11"/>
      <c r="C13" s="7"/>
      <c r="D13" s="11"/>
      <c r="E13" s="11"/>
      <c r="F13" s="11"/>
      <c r="G13" s="11"/>
      <c r="H13" s="11"/>
      <c r="I13" s="11"/>
      <c r="J13" s="11"/>
      <c r="K13" s="11"/>
      <c r="L13" s="11"/>
    </row>
    <row r="14" spans="1:15" ht="17.25" customHeight="1" x14ac:dyDescent="0.25">
      <c r="A14" s="5"/>
      <c r="B14" s="11"/>
      <c r="C14" s="8"/>
      <c r="D14" s="11"/>
      <c r="E14" s="11"/>
      <c r="F14" s="11"/>
      <c r="G14" s="11"/>
      <c r="H14" s="11"/>
      <c r="I14" s="11"/>
      <c r="J14" s="11"/>
      <c r="K14" s="11"/>
      <c r="L14" s="11"/>
    </row>
    <row r="15" spans="1:15" x14ac:dyDescent="0.25">
      <c r="A15" s="60" t="s">
        <v>357</v>
      </c>
      <c r="B15" s="11"/>
      <c r="C15" s="8"/>
      <c r="D15" s="11"/>
      <c r="E15" s="11"/>
      <c r="F15" s="11"/>
      <c r="G15" s="11"/>
      <c r="H15" s="11"/>
      <c r="I15" s="11"/>
      <c r="J15" s="11"/>
      <c r="K15" s="11"/>
      <c r="L15" s="11"/>
    </row>
    <row r="16" spans="1:15" x14ac:dyDescent="0.25">
      <c r="A16" s="11"/>
      <c r="B16" s="11"/>
      <c r="C16" s="10"/>
      <c r="D16" s="11"/>
      <c r="E16" s="11"/>
      <c r="F16" s="11"/>
      <c r="G16" s="11"/>
      <c r="H16" s="11"/>
      <c r="I16" s="11"/>
      <c r="J16" s="11"/>
      <c r="K16" s="11"/>
      <c r="L16" s="11"/>
    </row>
    <row r="17" spans="1:12" x14ac:dyDescent="0.25">
      <c r="A17" s="11" t="s">
        <v>5</v>
      </c>
      <c r="B17" s="11"/>
      <c r="C17" s="10"/>
      <c r="D17" s="11"/>
      <c r="E17" s="11"/>
      <c r="F17" s="11"/>
      <c r="G17" s="11"/>
      <c r="H17" s="11"/>
      <c r="I17" s="11"/>
      <c r="J17" s="11"/>
      <c r="K17" s="11"/>
      <c r="L17" s="11"/>
    </row>
    <row r="18" spans="1:12" x14ac:dyDescent="0.25">
      <c r="A18" s="11"/>
      <c r="B18" s="11"/>
      <c r="C18" s="8"/>
      <c r="D18" s="11"/>
      <c r="E18" s="11"/>
      <c r="F18" s="11"/>
      <c r="G18" s="11"/>
      <c r="H18" s="11"/>
      <c r="I18" s="11"/>
      <c r="J18" s="11"/>
      <c r="K18" s="11"/>
      <c r="L18" s="11"/>
    </row>
    <row r="19" spans="1:12" ht="15" customHeight="1" x14ac:dyDescent="0.25">
      <c r="A19" s="219" t="s">
        <v>6</v>
      </c>
      <c r="B19" s="219"/>
      <c r="C19" s="219"/>
      <c r="D19" s="219"/>
      <c r="E19" s="219"/>
      <c r="F19" s="219"/>
      <c r="G19" s="219"/>
      <c r="H19" s="219"/>
      <c r="I19" s="219"/>
      <c r="J19" s="219"/>
      <c r="K19" s="219"/>
      <c r="L19" s="219"/>
    </row>
    <row r="20" spans="1:12" x14ac:dyDescent="0.25">
      <c r="A20" s="219"/>
      <c r="B20" s="219"/>
      <c r="C20" s="219"/>
      <c r="D20" s="219"/>
      <c r="E20" s="219"/>
      <c r="F20" s="219"/>
      <c r="G20" s="219"/>
      <c r="H20" s="219"/>
      <c r="I20" s="219"/>
      <c r="J20" s="219"/>
      <c r="K20" s="219"/>
      <c r="L20" s="219"/>
    </row>
    <row r="21" spans="1:12" x14ac:dyDescent="0.25">
      <c r="A21" s="219"/>
      <c r="B21" s="219"/>
      <c r="C21" s="219"/>
      <c r="D21" s="219"/>
      <c r="E21" s="219"/>
      <c r="F21" s="219"/>
      <c r="G21" s="219"/>
      <c r="H21" s="219"/>
      <c r="I21" s="219"/>
      <c r="J21" s="219"/>
      <c r="K21" s="219"/>
      <c r="L21" s="219"/>
    </row>
    <row r="22" spans="1:12" x14ac:dyDescent="0.25">
      <c r="A22" s="219"/>
      <c r="B22" s="219"/>
      <c r="C22" s="219"/>
      <c r="D22" s="219"/>
      <c r="E22" s="219"/>
      <c r="F22" s="219"/>
      <c r="G22" s="219"/>
      <c r="H22" s="219"/>
      <c r="I22" s="219"/>
      <c r="J22" s="219"/>
      <c r="K22" s="219"/>
      <c r="L22" s="219"/>
    </row>
    <row r="23" spans="1:12" x14ac:dyDescent="0.25">
      <c r="A23" s="219"/>
      <c r="B23" s="219"/>
      <c r="C23" s="219"/>
      <c r="D23" s="219"/>
      <c r="E23" s="219"/>
      <c r="F23" s="219"/>
      <c r="G23" s="219"/>
      <c r="H23" s="219"/>
      <c r="I23" s="219"/>
      <c r="J23" s="219"/>
      <c r="K23" s="219"/>
      <c r="L23" s="219"/>
    </row>
    <row r="24" spans="1:12" x14ac:dyDescent="0.25">
      <c r="A24" s="219"/>
      <c r="B24" s="219"/>
      <c r="C24" s="219"/>
      <c r="D24" s="219"/>
      <c r="E24" s="219"/>
      <c r="F24" s="219"/>
      <c r="G24" s="219"/>
      <c r="H24" s="219"/>
      <c r="I24" s="219"/>
      <c r="J24" s="219"/>
      <c r="K24" s="219"/>
      <c r="L24" s="219"/>
    </row>
    <row r="25" spans="1:12" x14ac:dyDescent="0.25">
      <c r="A25" s="11"/>
      <c r="B25" s="11"/>
      <c r="C25" s="8"/>
      <c r="D25" s="11"/>
      <c r="E25" s="11"/>
      <c r="F25" s="11"/>
      <c r="G25" s="11"/>
      <c r="H25" s="11"/>
      <c r="I25" s="11"/>
      <c r="J25" s="11"/>
      <c r="K25" s="11"/>
      <c r="L25" s="11"/>
    </row>
    <row r="26" spans="1:12" x14ac:dyDescent="0.25">
      <c r="A26" s="61" t="s">
        <v>7</v>
      </c>
      <c r="B26" s="11"/>
      <c r="C26" s="8"/>
      <c r="D26" s="11"/>
      <c r="E26" s="11"/>
      <c r="F26" s="11"/>
      <c r="G26" s="11"/>
      <c r="H26" s="11"/>
      <c r="I26" s="11"/>
      <c r="J26" s="11"/>
      <c r="K26" s="11"/>
      <c r="L26" s="11"/>
    </row>
    <row r="27" spans="1:12" x14ac:dyDescent="0.25">
      <c r="A27" s="218" t="s">
        <v>237</v>
      </c>
      <c r="B27" s="218"/>
      <c r="C27" s="218"/>
      <c r="D27" s="218"/>
      <c r="E27" s="218"/>
      <c r="F27" s="218"/>
      <c r="G27" s="11"/>
      <c r="H27" s="11"/>
      <c r="I27" s="11"/>
      <c r="J27" s="11"/>
      <c r="K27" s="11"/>
      <c r="L27" s="11"/>
    </row>
    <row r="28" spans="1:12" x14ac:dyDescent="0.25">
      <c r="A28" s="218" t="s">
        <v>238</v>
      </c>
      <c r="B28" s="218"/>
      <c r="C28" s="218"/>
      <c r="D28" s="218"/>
      <c r="E28" s="218"/>
      <c r="F28" s="218"/>
      <c r="G28" s="11"/>
      <c r="H28" s="11"/>
      <c r="I28" s="11"/>
      <c r="J28" s="11"/>
      <c r="K28" s="11"/>
      <c r="L28" s="11"/>
    </row>
    <row r="29" spans="1:12" x14ac:dyDescent="0.25">
      <c r="A29" s="218" t="s">
        <v>239</v>
      </c>
      <c r="B29" s="218"/>
      <c r="C29" s="218"/>
      <c r="D29" s="218"/>
      <c r="E29" s="218"/>
      <c r="F29" s="218"/>
      <c r="G29" s="11"/>
      <c r="H29" s="11"/>
      <c r="I29" s="11"/>
      <c r="J29" s="11"/>
      <c r="K29" s="11"/>
      <c r="L29" s="11"/>
    </row>
    <row r="30" spans="1:12" x14ac:dyDescent="0.25">
      <c r="A30" s="5"/>
      <c r="B30" s="11"/>
      <c r="C30" s="11"/>
      <c r="D30" s="11"/>
      <c r="E30" s="11"/>
      <c r="F30" s="11"/>
      <c r="G30" s="11"/>
      <c r="H30" s="11"/>
      <c r="I30" s="11"/>
      <c r="J30" s="11"/>
      <c r="K30" s="11"/>
      <c r="L30" s="11"/>
    </row>
    <row r="31" spans="1:12" x14ac:dyDescent="0.25">
      <c r="A31" s="5" t="s">
        <v>8</v>
      </c>
      <c r="B31" s="11"/>
      <c r="C31" s="11"/>
      <c r="D31" s="11"/>
      <c r="E31" s="11"/>
      <c r="F31" s="11"/>
      <c r="G31" s="11"/>
      <c r="H31" s="11"/>
      <c r="I31" s="11"/>
      <c r="J31" s="11"/>
      <c r="K31" s="11"/>
      <c r="L31" s="11"/>
    </row>
    <row r="32" spans="1:12" x14ac:dyDescent="0.25">
      <c r="A32" s="5"/>
      <c r="B32" s="11"/>
      <c r="C32" s="11"/>
      <c r="D32" s="11"/>
      <c r="E32" s="11"/>
      <c r="F32" s="11"/>
      <c r="G32" s="11"/>
      <c r="H32" s="11"/>
      <c r="I32" s="11"/>
      <c r="J32" s="11"/>
      <c r="K32" s="11"/>
      <c r="L32" s="11"/>
    </row>
    <row r="33" spans="1:12" x14ac:dyDescent="0.25">
      <c r="A33" s="5" t="s">
        <v>9</v>
      </c>
      <c r="B33" s="11"/>
      <c r="C33" s="11"/>
      <c r="D33" s="11"/>
      <c r="E33" s="11"/>
      <c r="F33" s="11"/>
      <c r="G33" s="11"/>
      <c r="H33" s="11"/>
      <c r="I33" s="11"/>
      <c r="J33" s="11"/>
      <c r="K33" s="11"/>
      <c r="L33" s="11"/>
    </row>
    <row r="34" spans="1:12" x14ac:dyDescent="0.25">
      <c r="A34" s="5"/>
      <c r="B34" s="11"/>
      <c r="C34" s="11"/>
      <c r="D34" s="11"/>
      <c r="E34" s="11"/>
      <c r="F34" s="11"/>
      <c r="G34" s="11"/>
      <c r="H34" s="11"/>
      <c r="I34" s="11"/>
      <c r="J34" s="11"/>
      <c r="K34" s="11"/>
      <c r="L34" s="11"/>
    </row>
  </sheetData>
  <sheetProtection algorithmName="SHA-512" hashValue="fsD/+7105X7eUT9DufALtiQwYJcRin0C/6FtsRTWdKM4f9KEkUt4lz/40Yw9/wTShZg2kj+CFw/tWteyv+tRXg==" saltValue="1ZbdcTgN5d3XsZbVsk/Ajg==" spinCount="100000" sheet="1" objects="1" scenarios="1"/>
  <mergeCells count="8">
    <mergeCell ref="A29:F29"/>
    <mergeCell ref="A19:L24"/>
    <mergeCell ref="C1:O5"/>
    <mergeCell ref="B7:C7"/>
    <mergeCell ref="B9:C9"/>
    <mergeCell ref="B11:C11"/>
    <mergeCell ref="A27:F27"/>
    <mergeCell ref="A28:F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BD6C-E983-4177-88B2-E9BD86695BAD}">
  <sheetPr>
    <tabColor theme="9" tint="0.79998168889431442"/>
  </sheetPr>
  <dimension ref="A1:J19"/>
  <sheetViews>
    <sheetView workbookViewId="0">
      <selection activeCell="E9" activeCellId="3" sqref="C6:C7 E6:E7 C9:C12 E9:E12"/>
    </sheetView>
  </sheetViews>
  <sheetFormatPr defaultRowHeight="15" x14ac:dyDescent="0.25"/>
  <cols>
    <col min="1" max="1" width="121" style="1" customWidth="1"/>
    <col min="2" max="2" width="3.7109375" style="1" customWidth="1"/>
    <col min="3" max="3" width="32.140625" style="1" customWidth="1"/>
    <col min="4" max="4" width="4" style="1" customWidth="1"/>
    <col min="5" max="5" width="86.5703125" style="1" customWidth="1"/>
    <col min="6" max="16384" width="9.140625" style="1"/>
  </cols>
  <sheetData>
    <row r="1" spans="1:10" ht="41.25" customHeight="1" x14ac:dyDescent="0.25">
      <c r="A1" s="22" t="s">
        <v>43</v>
      </c>
      <c r="C1" s="114" t="s">
        <v>47</v>
      </c>
    </row>
    <row r="3" spans="1:10" ht="45.75" x14ac:dyDescent="0.25">
      <c r="A3" s="78" t="s">
        <v>87</v>
      </c>
    </row>
    <row r="4" spans="1:10" ht="15.75" x14ac:dyDescent="0.25">
      <c r="A4" s="78"/>
    </row>
    <row r="5" spans="1:10" ht="18.75" x14ac:dyDescent="0.25">
      <c r="A5" s="83" t="s">
        <v>49</v>
      </c>
      <c r="B5" s="30"/>
      <c r="C5" s="29" t="s">
        <v>50</v>
      </c>
      <c r="D5" s="9"/>
      <c r="E5" s="122" t="s">
        <v>249</v>
      </c>
    </row>
    <row r="6" spans="1:10" ht="30.75" x14ac:dyDescent="0.25">
      <c r="A6" s="87" t="s">
        <v>275</v>
      </c>
      <c r="C6" s="210"/>
      <c r="D6" s="9"/>
      <c r="E6" s="211"/>
      <c r="G6" s="16">
        <f>_xlfn.XLOOKUP(C6,Ratings!A:A,Ratings!B:B,"")</f>
        <v>0</v>
      </c>
      <c r="H6" s="16"/>
      <c r="I6" s="16"/>
      <c r="J6" s="16"/>
    </row>
    <row r="7" spans="1:10" ht="45.75" x14ac:dyDescent="0.25">
      <c r="A7" s="87" t="s">
        <v>276</v>
      </c>
      <c r="C7" s="210"/>
      <c r="E7" s="211"/>
      <c r="G7" s="16">
        <f>_xlfn.XLOOKUP(C7,Ratings!A:A,Ratings!B:B,"")</f>
        <v>0</v>
      </c>
      <c r="H7" s="16"/>
      <c r="I7" s="16"/>
      <c r="J7" s="16"/>
    </row>
    <row r="8" spans="1:10" ht="15.75" x14ac:dyDescent="0.25">
      <c r="A8" s="87" t="s">
        <v>277</v>
      </c>
      <c r="C8" s="112"/>
      <c r="D8" s="9"/>
      <c r="E8" s="35"/>
      <c r="G8" s="16"/>
      <c r="H8" s="16"/>
      <c r="I8" s="16"/>
      <c r="J8" s="16"/>
    </row>
    <row r="9" spans="1:10" ht="15.75" x14ac:dyDescent="0.25">
      <c r="A9" s="148" t="s">
        <v>278</v>
      </c>
      <c r="C9" s="210"/>
      <c r="E9" s="211"/>
      <c r="G9" s="16">
        <f>_xlfn.XLOOKUP(C9,Ratings!A:A,Ratings!B:B,"")</f>
        <v>0</v>
      </c>
      <c r="H9" s="16"/>
      <c r="I9" s="16"/>
      <c r="J9" s="16"/>
    </row>
    <row r="10" spans="1:10" ht="30.75" x14ac:dyDescent="0.25">
      <c r="A10" s="149" t="s">
        <v>279</v>
      </c>
      <c r="C10" s="210"/>
      <c r="E10" s="211"/>
      <c r="G10" s="16">
        <f>_xlfn.XLOOKUP(C10,Ratings!A:A,Ratings!B:B,"")</f>
        <v>0</v>
      </c>
      <c r="H10" s="16"/>
      <c r="I10" s="16"/>
      <c r="J10" s="16"/>
    </row>
    <row r="11" spans="1:10" s="147" customFormat="1" ht="15.75" x14ac:dyDescent="0.25">
      <c r="A11" s="150" t="s">
        <v>280</v>
      </c>
      <c r="C11" s="210"/>
      <c r="D11" s="1"/>
      <c r="E11" s="211"/>
      <c r="G11" s="16">
        <f>_xlfn.XLOOKUP(C11,Ratings!A:A,Ratings!B:B,"")</f>
        <v>0</v>
      </c>
      <c r="H11" s="152"/>
      <c r="I11" s="152"/>
      <c r="J11" s="152"/>
    </row>
    <row r="12" spans="1:10" ht="45.75" x14ac:dyDescent="0.25">
      <c r="A12" s="151" t="s">
        <v>281</v>
      </c>
      <c r="C12" s="210"/>
      <c r="E12" s="211"/>
      <c r="G12" s="16">
        <f>_xlfn.XLOOKUP(C12,Ratings!A:A,Ratings!B:B,"")</f>
        <v>0</v>
      </c>
      <c r="H12" s="16"/>
      <c r="I12" s="16"/>
      <c r="J12" s="16"/>
    </row>
    <row r="13" spans="1:10" x14ac:dyDescent="0.25">
      <c r="G13" s="16"/>
      <c r="H13" s="16"/>
      <c r="I13" s="16"/>
      <c r="J13" s="16"/>
    </row>
    <row r="14" spans="1:10" x14ac:dyDescent="0.25">
      <c r="G14" s="16">
        <f>SUM(G6:G12)</f>
        <v>0</v>
      </c>
      <c r="H14" s="16">
        <f>AVERAGE(G6:G12)</f>
        <v>0</v>
      </c>
      <c r="I14" s="16"/>
      <c r="J14" s="16"/>
    </row>
    <row r="15" spans="1:10" x14ac:dyDescent="0.25">
      <c r="G15" s="16"/>
      <c r="H15" s="16"/>
      <c r="I15" s="16"/>
      <c r="J15" s="16"/>
    </row>
    <row r="16" spans="1:10" x14ac:dyDescent="0.25">
      <c r="G16" s="16"/>
      <c r="H16" s="16"/>
      <c r="I16" s="16"/>
      <c r="J16" s="16"/>
    </row>
    <row r="17" spans="7:10" x14ac:dyDescent="0.25">
      <c r="G17" s="16"/>
      <c r="H17" s="16"/>
      <c r="I17" s="16"/>
      <c r="J17" s="16"/>
    </row>
    <row r="18" spans="7:10" x14ac:dyDescent="0.25">
      <c r="G18" s="16"/>
      <c r="H18" s="16"/>
      <c r="I18" s="16"/>
      <c r="J18" s="16"/>
    </row>
    <row r="19" spans="7:10" x14ac:dyDescent="0.25">
      <c r="G19" s="16"/>
      <c r="H19" s="16"/>
      <c r="I19" s="16"/>
      <c r="J19" s="16"/>
    </row>
  </sheetData>
  <sheetProtection algorithmName="SHA-512" hashValue="wy0GYGa4YhLNI5LXJHTQ5FbsvqcuajEaQ6eyvwLozOaFQCiaGtIkBMR0nelbKIOA3UOorMGWhniLWt1DXZOM5Q==" saltValue="hR9XarvjDJJ1r52y/GCsHg==" spinCount="100000" sheet="1" objects="1" scenarios="1"/>
  <hyperlinks>
    <hyperlink ref="C1" location="'Overview dashboard'!A1" display="Back to overview" xr:uid="{F68292EA-0B1E-422A-898B-1928EE59BEB7}"/>
    <hyperlink ref="E5" location="'Notes overview'!A1" display="Notes (click here to jump too notes overview tab)" xr:uid="{0A6EE378-F306-4B3D-87B5-CC9F5726E788}"/>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A2C858-3399-4DCD-BD44-030B21AD820D}">
          <x14:formula1>
            <xm:f>Ratings!$A$1:$A$4</xm:f>
          </x14:formula1>
          <xm:sqref>C6:C7 C9:C12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477CD-2BF0-4A2E-BC4D-842478538EBD}">
  <sheetPr>
    <tabColor theme="8" tint="0.79998168889431442"/>
  </sheetPr>
  <dimension ref="A1:L38"/>
  <sheetViews>
    <sheetView zoomScale="90" zoomScaleNormal="90" workbookViewId="0">
      <selection activeCell="E21" activeCellId="3" sqref="C6:C19 E6:E19 C21:C25 E21:E25"/>
    </sheetView>
  </sheetViews>
  <sheetFormatPr defaultRowHeight="15" x14ac:dyDescent="0.25"/>
  <cols>
    <col min="1" max="1" width="134.28515625" style="1" customWidth="1"/>
    <col min="2" max="2" width="2.85546875" style="1" customWidth="1"/>
    <col min="3" max="3" width="33.7109375" style="1" customWidth="1"/>
    <col min="4" max="4" width="2.5703125" style="1" customWidth="1"/>
    <col min="5" max="5" width="94.85546875" style="1" customWidth="1"/>
    <col min="6" max="16384" width="9.140625" style="1"/>
  </cols>
  <sheetData>
    <row r="1" spans="1:12" ht="41.25" customHeight="1" x14ac:dyDescent="0.25">
      <c r="A1" s="22" t="s">
        <v>88</v>
      </c>
      <c r="C1" s="114" t="s">
        <v>47</v>
      </c>
    </row>
    <row r="3" spans="1:12" ht="30.75" x14ac:dyDescent="0.25">
      <c r="A3" s="153" t="s">
        <v>89</v>
      </c>
      <c r="B3" s="11"/>
      <c r="C3" s="11"/>
      <c r="D3" s="11"/>
      <c r="E3" s="11"/>
    </row>
    <row r="4" spans="1:12" ht="15.75" x14ac:dyDescent="0.25">
      <c r="A4" s="153"/>
      <c r="B4" s="11"/>
      <c r="C4" s="11"/>
      <c r="D4" s="11"/>
      <c r="E4" s="11"/>
    </row>
    <row r="5" spans="1:12" ht="18" x14ac:dyDescent="0.25">
      <c r="A5" s="119" t="s">
        <v>49</v>
      </c>
      <c r="B5" s="120"/>
      <c r="C5" s="119" t="s">
        <v>50</v>
      </c>
      <c r="D5" s="103"/>
      <c r="E5" s="122" t="s">
        <v>274</v>
      </c>
      <c r="F5" s="25"/>
      <c r="G5" s="16"/>
      <c r="H5" s="16"/>
      <c r="I5" s="16"/>
      <c r="J5" s="16"/>
      <c r="K5" s="16"/>
      <c r="L5" s="16"/>
    </row>
    <row r="6" spans="1:12" ht="15.75" x14ac:dyDescent="0.25">
      <c r="A6" s="156" t="s">
        <v>283</v>
      </c>
      <c r="B6" s="121"/>
      <c r="C6" s="210"/>
      <c r="D6" s="103"/>
      <c r="E6" s="209"/>
      <c r="F6" s="25"/>
      <c r="G6" s="47">
        <f>_xlfn.XLOOKUP(C6,Ratings!A:A,Ratings!B:B,"")</f>
        <v>0</v>
      </c>
      <c r="H6" s="16"/>
      <c r="I6" s="16"/>
      <c r="J6" s="16"/>
      <c r="K6" s="16"/>
      <c r="L6" s="16"/>
    </row>
    <row r="7" spans="1:12" ht="30.75" x14ac:dyDescent="0.25">
      <c r="A7" s="156" t="s">
        <v>284</v>
      </c>
      <c r="B7" s="121"/>
      <c r="C7" s="210"/>
      <c r="D7" s="103"/>
      <c r="E7" s="209"/>
      <c r="F7" s="25"/>
      <c r="G7" s="47">
        <f>_xlfn.XLOOKUP(C7,Ratings!A:A,Ratings!B:B,"")</f>
        <v>0</v>
      </c>
      <c r="H7" s="16"/>
      <c r="I7" s="16"/>
      <c r="J7" s="16"/>
      <c r="K7" s="16"/>
      <c r="L7" s="16"/>
    </row>
    <row r="8" spans="1:12" ht="30.75" x14ac:dyDescent="0.25">
      <c r="A8" s="157" t="s">
        <v>285</v>
      </c>
      <c r="B8" s="121"/>
      <c r="C8" s="210"/>
      <c r="D8" s="103"/>
      <c r="E8" s="209"/>
      <c r="F8" s="25"/>
      <c r="G8" s="47">
        <f>_xlfn.XLOOKUP(C8,Ratings!A:A,Ratings!B:B,"")</f>
        <v>0</v>
      </c>
      <c r="H8" s="16"/>
      <c r="I8" s="16"/>
      <c r="J8" s="16"/>
      <c r="K8" s="16"/>
      <c r="L8" s="16"/>
    </row>
    <row r="9" spans="1:12" x14ac:dyDescent="0.25">
      <c r="A9" s="23" t="s">
        <v>90</v>
      </c>
      <c r="B9" s="121"/>
      <c r="C9" s="210"/>
      <c r="D9" s="103"/>
      <c r="E9" s="209"/>
      <c r="F9" s="25"/>
      <c r="G9" s="47">
        <f>_xlfn.XLOOKUP(C9,Ratings!A:A,Ratings!B:B,"")</f>
        <v>0</v>
      </c>
      <c r="H9" s="16"/>
      <c r="I9" s="16"/>
      <c r="J9" s="16"/>
      <c r="K9" s="16"/>
      <c r="L9" s="16"/>
    </row>
    <row r="10" spans="1:12" x14ac:dyDescent="0.25">
      <c r="A10" s="23" t="s">
        <v>91</v>
      </c>
      <c r="B10" s="121"/>
      <c r="C10" s="210"/>
      <c r="D10" s="103"/>
      <c r="E10" s="209"/>
      <c r="F10" s="25"/>
      <c r="G10" s="47">
        <f>_xlfn.XLOOKUP(C10,Ratings!A:A,Ratings!B:B,"")</f>
        <v>0</v>
      </c>
      <c r="H10" s="16"/>
      <c r="I10" s="16"/>
      <c r="J10" s="16"/>
      <c r="K10" s="16"/>
      <c r="L10" s="16"/>
    </row>
    <row r="11" spans="1:12" x14ac:dyDescent="0.25">
      <c r="A11" s="37" t="s">
        <v>92</v>
      </c>
      <c r="B11" s="121"/>
      <c r="C11" s="210"/>
      <c r="D11" s="103"/>
      <c r="E11" s="209"/>
      <c r="F11" s="25"/>
      <c r="G11" s="47">
        <f>_xlfn.XLOOKUP(C11,Ratings!A:A,Ratings!B:B,"")</f>
        <v>0</v>
      </c>
      <c r="H11" s="16"/>
      <c r="I11" s="16"/>
      <c r="J11" s="16"/>
      <c r="K11" s="16"/>
      <c r="L11" s="16"/>
    </row>
    <row r="12" spans="1:12" x14ac:dyDescent="0.25">
      <c r="A12" s="37" t="s">
        <v>93</v>
      </c>
      <c r="B12" s="121"/>
      <c r="C12" s="210"/>
      <c r="D12" s="103"/>
      <c r="E12" s="209"/>
      <c r="F12" s="25"/>
      <c r="G12" s="47">
        <f>_xlfn.XLOOKUP(C12,Ratings!A:A,Ratings!B:B,"")</f>
        <v>0</v>
      </c>
      <c r="H12" s="16"/>
      <c r="I12" s="16"/>
      <c r="J12" s="16"/>
      <c r="K12" s="16"/>
      <c r="L12" s="16"/>
    </row>
    <row r="13" spans="1:12" ht="15.75" x14ac:dyDescent="0.25">
      <c r="A13" s="158" t="s">
        <v>94</v>
      </c>
      <c r="B13" s="121"/>
      <c r="C13" s="210"/>
      <c r="D13" s="103"/>
      <c r="E13" s="209"/>
      <c r="F13" s="25"/>
      <c r="G13" s="47">
        <f>_xlfn.XLOOKUP(C13,Ratings!A:A,Ratings!B:B,"")</f>
        <v>0</v>
      </c>
      <c r="H13" s="16"/>
      <c r="I13" s="16"/>
      <c r="J13" s="16"/>
      <c r="K13" s="16"/>
      <c r="L13" s="16"/>
    </row>
    <row r="14" spans="1:12" ht="30.75" x14ac:dyDescent="0.25">
      <c r="A14" s="157" t="s">
        <v>286</v>
      </c>
      <c r="B14" s="121"/>
      <c r="C14" s="210"/>
      <c r="D14" s="155"/>
      <c r="E14" s="217"/>
      <c r="F14" s="25"/>
      <c r="G14" s="47">
        <f>_xlfn.XLOOKUP(C14,Ratings!A:A,Ratings!B:B,"")</f>
        <v>0</v>
      </c>
      <c r="H14" s="16"/>
      <c r="I14" s="16"/>
      <c r="J14" s="16"/>
      <c r="K14" s="16"/>
      <c r="L14" s="16"/>
    </row>
    <row r="15" spans="1:12" ht="30" x14ac:dyDescent="0.25">
      <c r="A15" s="23" t="s">
        <v>287</v>
      </c>
      <c r="B15" s="121"/>
      <c r="C15" s="210"/>
      <c r="D15" s="103"/>
      <c r="E15" s="209"/>
      <c r="F15" s="25"/>
      <c r="G15" s="47">
        <f>_xlfn.XLOOKUP(C15,Ratings!A:A,Ratings!B:B,"")</f>
        <v>0</v>
      </c>
      <c r="H15" s="16"/>
      <c r="I15" s="16"/>
      <c r="J15" s="16"/>
      <c r="K15" s="16"/>
      <c r="L15" s="16"/>
    </row>
    <row r="16" spans="1:12" ht="30" x14ac:dyDescent="0.25">
      <c r="A16" s="23" t="s">
        <v>95</v>
      </c>
      <c r="B16" s="121"/>
      <c r="C16" s="210"/>
      <c r="D16" s="103"/>
      <c r="E16" s="209"/>
      <c r="F16" s="25"/>
      <c r="G16" s="47">
        <f>_xlfn.XLOOKUP(C16,Ratings!A:A,Ratings!B:B,"")</f>
        <v>0</v>
      </c>
      <c r="H16" s="16"/>
      <c r="I16" s="16"/>
      <c r="J16" s="16"/>
      <c r="K16" s="16"/>
      <c r="L16" s="16"/>
    </row>
    <row r="17" spans="1:12" ht="15.75" x14ac:dyDescent="0.25">
      <c r="A17" s="156" t="s">
        <v>96</v>
      </c>
      <c r="B17" s="121"/>
      <c r="C17" s="210"/>
      <c r="D17" s="103"/>
      <c r="E17" s="209"/>
      <c r="F17" s="25"/>
      <c r="G17" s="47">
        <f>_xlfn.XLOOKUP(C17,Ratings!A:A,Ratings!B:B,"")</f>
        <v>0</v>
      </c>
      <c r="H17" s="16"/>
      <c r="I17" s="16"/>
      <c r="J17" s="16"/>
      <c r="K17" s="16"/>
      <c r="L17" s="16"/>
    </row>
    <row r="18" spans="1:12" x14ac:dyDescent="0.25">
      <c r="A18" s="23" t="s">
        <v>97</v>
      </c>
      <c r="B18" s="121"/>
      <c r="C18" s="210"/>
      <c r="D18" s="103"/>
      <c r="E18" s="209"/>
      <c r="F18" s="25"/>
      <c r="G18" s="47">
        <f>_xlfn.XLOOKUP(C18,Ratings!A:A,Ratings!B:B,"")</f>
        <v>0</v>
      </c>
      <c r="H18" s="16"/>
      <c r="I18" s="16"/>
      <c r="J18" s="16"/>
      <c r="K18" s="16"/>
      <c r="L18" s="16"/>
    </row>
    <row r="19" spans="1:12" ht="30" x14ac:dyDescent="0.25">
      <c r="A19" s="37" t="s">
        <v>288</v>
      </c>
      <c r="B19" s="121"/>
      <c r="C19" s="210"/>
      <c r="D19" s="103"/>
      <c r="E19" s="209"/>
      <c r="F19" s="25"/>
      <c r="G19" s="47">
        <f>_xlfn.XLOOKUP(C19,Ratings!A:A,Ratings!B:B,"")</f>
        <v>0</v>
      </c>
      <c r="H19" s="16"/>
      <c r="I19" s="16"/>
      <c r="J19" s="16"/>
      <c r="K19" s="16"/>
      <c r="L19" s="16"/>
    </row>
    <row r="20" spans="1:12" ht="30" x14ac:dyDescent="0.25">
      <c r="A20" s="23" t="s">
        <v>289</v>
      </c>
      <c r="B20" s="121"/>
      <c r="C20" s="112"/>
      <c r="D20" s="103"/>
      <c r="E20" s="110"/>
      <c r="F20" s="25"/>
      <c r="G20" s="47"/>
      <c r="H20" s="16"/>
      <c r="I20" s="16"/>
      <c r="J20" s="16"/>
      <c r="K20" s="16"/>
      <c r="L20" s="16"/>
    </row>
    <row r="21" spans="1:12" ht="30.75" x14ac:dyDescent="0.25">
      <c r="A21" s="118" t="s">
        <v>290</v>
      </c>
      <c r="B21" s="121"/>
      <c r="C21" s="210"/>
      <c r="D21" s="103"/>
      <c r="E21" s="209"/>
      <c r="F21" s="25"/>
      <c r="G21" s="47">
        <f>_xlfn.XLOOKUP(C21,Ratings!A:A,Ratings!B:B,"")</f>
        <v>0</v>
      </c>
      <c r="H21" s="16"/>
      <c r="I21" s="16"/>
      <c r="J21" s="16"/>
      <c r="K21" s="16"/>
      <c r="L21" s="16"/>
    </row>
    <row r="22" spans="1:12" ht="15.75" x14ac:dyDescent="0.25">
      <c r="A22" s="118" t="s">
        <v>291</v>
      </c>
      <c r="B22" s="121"/>
      <c r="C22" s="210"/>
      <c r="D22" s="103"/>
      <c r="E22" s="209"/>
      <c r="F22" s="25"/>
      <c r="G22" s="47">
        <f>_xlfn.XLOOKUP(C22,Ratings!A:A,Ratings!B:B,"")</f>
        <v>0</v>
      </c>
      <c r="H22" s="16"/>
      <c r="I22" s="16"/>
      <c r="J22" s="16"/>
      <c r="K22" s="16"/>
      <c r="L22" s="16"/>
    </row>
    <row r="23" spans="1:12" ht="15.75" x14ac:dyDescent="0.25">
      <c r="A23" s="118" t="s">
        <v>292</v>
      </c>
      <c r="B23" s="121"/>
      <c r="C23" s="210"/>
      <c r="D23" s="103"/>
      <c r="E23" s="209"/>
      <c r="F23" s="25"/>
      <c r="G23" s="47">
        <f>_xlfn.XLOOKUP(C23,Ratings!A:A,Ratings!B:B,"")</f>
        <v>0</v>
      </c>
      <c r="H23" s="16"/>
      <c r="I23" s="16"/>
      <c r="J23" s="16"/>
      <c r="K23" s="16"/>
      <c r="L23" s="16"/>
    </row>
    <row r="24" spans="1:12" ht="30.75" x14ac:dyDescent="0.25">
      <c r="A24" s="118" t="s">
        <v>293</v>
      </c>
      <c r="B24" s="121"/>
      <c r="C24" s="210"/>
      <c r="D24" s="103"/>
      <c r="E24" s="209"/>
      <c r="F24" s="25"/>
      <c r="G24" s="47">
        <f>_xlfn.XLOOKUP(C24,Ratings!A:A,Ratings!B:B,"")</f>
        <v>0</v>
      </c>
      <c r="H24" s="16"/>
      <c r="I24" s="16"/>
      <c r="J24" s="16"/>
      <c r="K24" s="16"/>
      <c r="L24" s="16"/>
    </row>
    <row r="25" spans="1:12" ht="17.25" customHeight="1" x14ac:dyDescent="0.25">
      <c r="A25" s="24" t="s">
        <v>98</v>
      </c>
      <c r="B25" s="121"/>
      <c r="C25" s="210"/>
      <c r="D25" s="103"/>
      <c r="E25" s="209"/>
      <c r="F25" s="25"/>
      <c r="G25" s="47">
        <f>_xlfn.XLOOKUP(C25,Ratings!A:A,Ratings!B:B,"")</f>
        <v>0</v>
      </c>
      <c r="H25" s="16"/>
      <c r="I25" s="16"/>
      <c r="J25" s="16"/>
      <c r="K25" s="16"/>
      <c r="L25" s="16"/>
    </row>
    <row r="26" spans="1:12" x14ac:dyDescent="0.25">
      <c r="B26" s="18"/>
      <c r="F26" s="25"/>
      <c r="G26" s="16"/>
      <c r="H26" s="16"/>
      <c r="I26" s="16"/>
      <c r="J26" s="16"/>
      <c r="K26" s="16"/>
      <c r="L26" s="16"/>
    </row>
    <row r="27" spans="1:12" x14ac:dyDescent="0.25">
      <c r="B27" s="19"/>
      <c r="F27" s="25"/>
      <c r="G27" s="16">
        <f>SUM(G6:G25)</f>
        <v>0</v>
      </c>
      <c r="H27" s="16">
        <f>AVERAGE(G6:G25)</f>
        <v>0</v>
      </c>
      <c r="I27" s="16"/>
      <c r="J27" s="16"/>
      <c r="K27" s="16"/>
      <c r="L27" s="16"/>
    </row>
    <row r="28" spans="1:12" x14ac:dyDescent="0.25">
      <c r="B28" s="19"/>
      <c r="E28" s="16"/>
      <c r="F28" s="25"/>
      <c r="G28" s="16"/>
      <c r="H28" s="16"/>
      <c r="I28" s="16"/>
      <c r="J28" s="16"/>
      <c r="K28" s="16"/>
      <c r="L28" s="16"/>
    </row>
    <row r="29" spans="1:12" x14ac:dyDescent="0.25">
      <c r="B29" s="20"/>
      <c r="F29" s="25"/>
      <c r="G29" s="16"/>
      <c r="H29" s="16"/>
      <c r="I29" s="16"/>
      <c r="J29" s="16"/>
      <c r="K29" s="16"/>
      <c r="L29" s="16"/>
    </row>
    <row r="30" spans="1:12" x14ac:dyDescent="0.25">
      <c r="B30" s="20"/>
      <c r="F30" s="25"/>
      <c r="G30" s="16"/>
      <c r="H30" s="16"/>
      <c r="I30" s="16"/>
      <c r="J30" s="16"/>
      <c r="K30" s="16"/>
      <c r="L30" s="16"/>
    </row>
    <row r="31" spans="1:12" x14ac:dyDescent="0.25">
      <c r="B31" s="20"/>
      <c r="F31" s="25"/>
      <c r="G31" s="16"/>
      <c r="H31" s="16"/>
      <c r="I31" s="16"/>
      <c r="J31" s="16"/>
      <c r="K31" s="16"/>
      <c r="L31" s="16"/>
    </row>
    <row r="32" spans="1:12" x14ac:dyDescent="0.25">
      <c r="B32" s="20"/>
      <c r="F32" s="25"/>
      <c r="G32" s="16"/>
      <c r="H32" s="16"/>
      <c r="I32" s="16"/>
      <c r="J32" s="16"/>
      <c r="K32" s="16"/>
      <c r="L32" s="16"/>
    </row>
    <row r="33" spans="2:11" x14ac:dyDescent="0.25">
      <c r="B33" s="21"/>
      <c r="F33" s="25"/>
      <c r="G33" s="25"/>
      <c r="H33" s="25"/>
      <c r="I33" s="25"/>
      <c r="J33" s="25"/>
      <c r="K33" s="25"/>
    </row>
    <row r="34" spans="2:11" x14ac:dyDescent="0.25">
      <c r="B34" s="19"/>
      <c r="F34" s="25"/>
      <c r="G34" s="25"/>
      <c r="H34" s="25"/>
      <c r="I34" s="25"/>
      <c r="J34" s="25"/>
      <c r="K34" s="25"/>
    </row>
    <row r="35" spans="2:11" x14ac:dyDescent="0.25">
      <c r="B35" s="19"/>
    </row>
    <row r="36" spans="2:11" x14ac:dyDescent="0.25">
      <c r="B36" s="19"/>
    </row>
    <row r="37" spans="2:11" x14ac:dyDescent="0.25">
      <c r="B37" s="19"/>
    </row>
    <row r="38" spans="2:11" x14ac:dyDescent="0.25">
      <c r="B38" s="19"/>
    </row>
  </sheetData>
  <sheetProtection algorithmName="SHA-512" hashValue="ev59lOYRFxziENi782T2eOaIR8KcrIO/6O2GLHeJzCVdpjIPm6aPcqa+cNVQuQ8KJgThb+CCFpZ51ivYOjgKRA==" saltValue="R9gQ6CN+oaAFe8q+466OZQ==" spinCount="100000" sheet="1" objects="1" scenarios="1"/>
  <hyperlinks>
    <hyperlink ref="C1" location="'Overview dashboard'!A1" display="Back to overview" xr:uid="{A56B74B3-1DAD-4CF6-95D4-10D0A966A1AE}"/>
    <hyperlink ref="E5" location="'Notes overview'!A1" display="Notes (click here to jump too notes overview tab)" xr:uid="{7383C7E7-E0E8-4947-B7D9-EF979E228143}"/>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6686610-F393-4006-BBD4-3D31C7673CF2}">
          <x14:formula1>
            <xm:f>Ratings!$A$1:$A$4</xm:f>
          </x14:formula1>
          <xm:sqref>C6:C19 C21:C25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E703C-C082-4D63-9C9C-E5E0E736FF12}">
  <sheetPr>
    <tabColor theme="7" tint="0.79998168889431442"/>
  </sheetPr>
  <dimension ref="A1:K36"/>
  <sheetViews>
    <sheetView zoomScale="90" zoomScaleNormal="90" workbookViewId="0">
      <selection activeCell="C13" activeCellId="3" sqref="C6:C11 E6:E11 E13:E24 C13:C24"/>
    </sheetView>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70" style="1" customWidth="1"/>
    <col min="6" max="16384" width="9.140625" style="1"/>
  </cols>
  <sheetData>
    <row r="1" spans="1:11" ht="41.25" customHeight="1" x14ac:dyDescent="0.25">
      <c r="A1" s="22" t="s">
        <v>33</v>
      </c>
      <c r="C1" s="114" t="s">
        <v>47</v>
      </c>
    </row>
    <row r="3" spans="1:11" ht="15.75" x14ac:dyDescent="0.25">
      <c r="A3" s="144" t="s">
        <v>99</v>
      </c>
      <c r="B3" s="11"/>
      <c r="C3" s="11"/>
      <c r="D3" s="11"/>
      <c r="E3" s="11"/>
    </row>
    <row r="4" spans="1:11" x14ac:dyDescent="0.25">
      <c r="A4" s="11"/>
      <c r="B4" s="11"/>
      <c r="C4" s="11"/>
      <c r="D4" s="11"/>
      <c r="E4" s="11"/>
      <c r="G4" s="25"/>
      <c r="H4" s="25"/>
      <c r="I4" s="25"/>
      <c r="J4" s="25"/>
      <c r="K4" s="25"/>
    </row>
    <row r="5" spans="1:11" ht="18" x14ac:dyDescent="0.25">
      <c r="A5" s="119" t="s">
        <v>49</v>
      </c>
      <c r="B5" s="120"/>
      <c r="C5" s="119" t="s">
        <v>50</v>
      </c>
      <c r="D5" s="103"/>
      <c r="E5" s="122" t="s">
        <v>274</v>
      </c>
      <c r="G5" s="16"/>
      <c r="H5" s="16"/>
      <c r="I5" s="16"/>
      <c r="J5" s="25"/>
      <c r="K5" s="25"/>
    </row>
    <row r="6" spans="1:11" ht="15.75" x14ac:dyDescent="0.25">
      <c r="A6" s="154" t="s">
        <v>100</v>
      </c>
      <c r="B6" s="121"/>
      <c r="C6" s="210"/>
      <c r="D6" s="103"/>
      <c r="E6" s="209"/>
      <c r="G6" s="47">
        <f>_xlfn.XLOOKUP(C6,Ratings!A:A,Ratings!B:B,"")</f>
        <v>0</v>
      </c>
      <c r="H6" s="16"/>
      <c r="I6" s="16"/>
      <c r="J6" s="25"/>
      <c r="K6" s="25"/>
    </row>
    <row r="7" spans="1:11" ht="15.75" x14ac:dyDescent="0.25">
      <c r="A7" s="92" t="s">
        <v>101</v>
      </c>
      <c r="B7" s="159"/>
      <c r="C7" s="210"/>
      <c r="D7" s="103"/>
      <c r="E7" s="209"/>
      <c r="G7" s="47">
        <f>_xlfn.XLOOKUP(C7,Ratings!A:A,Ratings!B:B,"")</f>
        <v>0</v>
      </c>
      <c r="H7" s="16"/>
      <c r="I7" s="16"/>
      <c r="J7" s="25"/>
      <c r="K7" s="25"/>
    </row>
    <row r="8" spans="1:11" ht="15.75" x14ac:dyDescent="0.25">
      <c r="A8" s="92" t="s">
        <v>102</v>
      </c>
      <c r="B8" s="159"/>
      <c r="C8" s="210"/>
      <c r="D8" s="103"/>
      <c r="E8" s="209"/>
      <c r="G8" s="47">
        <f>_xlfn.XLOOKUP(C8,Ratings!A:A,Ratings!B:B,"")</f>
        <v>0</v>
      </c>
      <c r="H8" s="16"/>
      <c r="I8" s="16"/>
      <c r="J8" s="25"/>
      <c r="K8" s="25"/>
    </row>
    <row r="9" spans="1:11" ht="15.75" x14ac:dyDescent="0.25">
      <c r="A9" s="92" t="s">
        <v>103</v>
      </c>
      <c r="B9" s="159"/>
      <c r="C9" s="210"/>
      <c r="D9" s="103"/>
      <c r="E9" s="209"/>
      <c r="G9" s="47">
        <f>_xlfn.XLOOKUP(C9,Ratings!A:A,Ratings!B:B,"")</f>
        <v>0</v>
      </c>
      <c r="H9" s="16"/>
      <c r="I9" s="16"/>
      <c r="J9" s="25"/>
      <c r="K9" s="25"/>
    </row>
    <row r="10" spans="1:11" ht="15.75" x14ac:dyDescent="0.25">
      <c r="A10" s="92" t="s">
        <v>104</v>
      </c>
      <c r="B10" s="159"/>
      <c r="C10" s="210"/>
      <c r="D10" s="103"/>
      <c r="E10" s="209"/>
      <c r="G10" s="47">
        <f>_xlfn.XLOOKUP(C10,Ratings!A:A,Ratings!B:B,"")</f>
        <v>0</v>
      </c>
      <c r="H10" s="16"/>
      <c r="I10" s="16"/>
      <c r="J10" s="25"/>
      <c r="K10" s="25"/>
    </row>
    <row r="11" spans="1:11" x14ac:dyDescent="0.25">
      <c r="A11" s="91" t="s">
        <v>105</v>
      </c>
      <c r="B11" s="159"/>
      <c r="C11" s="210"/>
      <c r="D11" s="103"/>
      <c r="E11" s="209"/>
      <c r="G11" s="47">
        <f>_xlfn.XLOOKUP(C11,Ratings!A:A,Ratings!B:B,"")</f>
        <v>0</v>
      </c>
      <c r="H11" s="16"/>
      <c r="I11" s="16"/>
      <c r="J11" s="25"/>
      <c r="K11" s="25"/>
    </row>
    <row r="12" spans="1:11" ht="15.75" x14ac:dyDescent="0.25">
      <c r="A12" s="92" t="s">
        <v>106</v>
      </c>
      <c r="B12" s="159"/>
      <c r="C12" s="112"/>
      <c r="D12" s="103"/>
      <c r="E12" s="110"/>
      <c r="G12" s="47"/>
      <c r="H12" s="16"/>
      <c r="I12" s="16"/>
      <c r="J12" s="25"/>
      <c r="K12" s="25"/>
    </row>
    <row r="13" spans="1:11" ht="15.75" x14ac:dyDescent="0.25">
      <c r="A13" s="162" t="s">
        <v>294</v>
      </c>
      <c r="B13" s="159"/>
      <c r="C13" s="210"/>
      <c r="D13" s="103"/>
      <c r="E13" s="209"/>
      <c r="G13" s="47">
        <f>_xlfn.XLOOKUP(C13,Ratings!A:A,Ratings!B:B,"")</f>
        <v>0</v>
      </c>
      <c r="H13" s="16"/>
      <c r="I13" s="16"/>
      <c r="J13" s="25"/>
      <c r="K13" s="25"/>
    </row>
    <row r="14" spans="1:11" ht="15.75" x14ac:dyDescent="0.25">
      <c r="A14" s="162" t="s">
        <v>295</v>
      </c>
      <c r="B14" s="159"/>
      <c r="C14" s="210"/>
      <c r="D14" s="103"/>
      <c r="E14" s="209"/>
      <c r="G14" s="47">
        <f>_xlfn.XLOOKUP(C14,Ratings!A:A,Ratings!B:B,"")</f>
        <v>0</v>
      </c>
      <c r="H14" s="16"/>
      <c r="I14" s="16"/>
      <c r="J14" s="25"/>
      <c r="K14" s="25"/>
    </row>
    <row r="15" spans="1:11" ht="15.75" x14ac:dyDescent="0.25">
      <c r="A15" s="162" t="s">
        <v>296</v>
      </c>
      <c r="B15" s="159"/>
      <c r="C15" s="210"/>
      <c r="D15" s="103"/>
      <c r="E15" s="209"/>
      <c r="G15" s="47">
        <f>_xlfn.XLOOKUP(C15,Ratings!A:A,Ratings!B:B,"")</f>
        <v>0</v>
      </c>
      <c r="H15" s="16"/>
      <c r="I15" s="16"/>
      <c r="J15" s="25"/>
      <c r="K15" s="25"/>
    </row>
    <row r="16" spans="1:11" ht="15.75" x14ac:dyDescent="0.25">
      <c r="A16" s="162" t="s">
        <v>297</v>
      </c>
      <c r="B16" s="159"/>
      <c r="C16" s="210"/>
      <c r="D16" s="103"/>
      <c r="E16" s="209"/>
      <c r="G16" s="47">
        <f>_xlfn.XLOOKUP(C16,Ratings!A:A,Ratings!B:B,"")</f>
        <v>0</v>
      </c>
      <c r="H16" s="16"/>
      <c r="I16" s="16"/>
      <c r="J16" s="25"/>
      <c r="K16" s="25"/>
    </row>
    <row r="17" spans="1:11" x14ac:dyDescent="0.25">
      <c r="A17" s="93" t="s">
        <v>107</v>
      </c>
      <c r="B17" s="159"/>
      <c r="C17" s="210"/>
      <c r="D17" s="103"/>
      <c r="E17" s="209"/>
      <c r="G17" s="47">
        <f>_xlfn.XLOOKUP(C17,Ratings!A:A,Ratings!B:B,"")</f>
        <v>0</v>
      </c>
      <c r="H17" s="16"/>
      <c r="I17" s="16"/>
      <c r="J17" s="25"/>
      <c r="K17" s="25"/>
    </row>
    <row r="18" spans="1:11" x14ac:dyDescent="0.25">
      <c r="A18" s="91" t="s">
        <v>108</v>
      </c>
      <c r="B18" s="159"/>
      <c r="C18" s="210"/>
      <c r="D18" s="103"/>
      <c r="E18" s="209"/>
      <c r="G18" s="47">
        <f>_xlfn.XLOOKUP(C18,Ratings!A:A,Ratings!B:B,"")</f>
        <v>0</v>
      </c>
      <c r="H18" s="16"/>
      <c r="I18" s="16"/>
      <c r="J18" s="25"/>
      <c r="K18" s="25"/>
    </row>
    <row r="19" spans="1:11" x14ac:dyDescent="0.25">
      <c r="A19" s="91" t="s">
        <v>109</v>
      </c>
      <c r="B19" s="159"/>
      <c r="C19" s="210"/>
      <c r="D19" s="103"/>
      <c r="E19" s="209"/>
      <c r="G19" s="47">
        <f>_xlfn.XLOOKUP(C19,Ratings!A:A,Ratings!B:B,"")</f>
        <v>0</v>
      </c>
      <c r="H19" s="16"/>
      <c r="I19" s="16"/>
      <c r="J19" s="25"/>
      <c r="K19" s="25"/>
    </row>
    <row r="20" spans="1:11" x14ac:dyDescent="0.25">
      <c r="A20" s="91" t="s">
        <v>110</v>
      </c>
      <c r="B20" s="159"/>
      <c r="C20" s="210"/>
      <c r="D20" s="103"/>
      <c r="E20" s="209"/>
      <c r="G20" s="47">
        <f>_xlfn.XLOOKUP(C20,Ratings!A:A,Ratings!B:B,"")</f>
        <v>0</v>
      </c>
      <c r="H20" s="16"/>
      <c r="I20" s="16"/>
      <c r="J20" s="25"/>
      <c r="K20" s="25"/>
    </row>
    <row r="21" spans="1:11" x14ac:dyDescent="0.25">
      <c r="A21" s="91" t="s">
        <v>111</v>
      </c>
      <c r="B21" s="159"/>
      <c r="C21" s="210"/>
      <c r="D21" s="103"/>
      <c r="E21" s="209"/>
      <c r="G21" s="47">
        <f>_xlfn.XLOOKUP(C21,Ratings!A:A,Ratings!B:B,"")</f>
        <v>0</v>
      </c>
      <c r="H21" s="16"/>
      <c r="I21" s="16"/>
      <c r="J21" s="25"/>
      <c r="K21" s="25"/>
    </row>
    <row r="22" spans="1:11" x14ac:dyDescent="0.25">
      <c r="A22" s="94" t="s">
        <v>112</v>
      </c>
      <c r="B22" s="159"/>
      <c r="C22" s="210"/>
      <c r="D22" s="103"/>
      <c r="E22" s="209"/>
      <c r="G22" s="47">
        <f>_xlfn.XLOOKUP(C22,Ratings!A:A,Ratings!B:B,"")</f>
        <v>0</v>
      </c>
      <c r="H22" s="16"/>
      <c r="I22" s="16"/>
      <c r="J22" s="25"/>
      <c r="K22" s="25"/>
    </row>
    <row r="23" spans="1:11" x14ac:dyDescent="0.25">
      <c r="A23" s="94" t="s">
        <v>113</v>
      </c>
      <c r="B23" s="159"/>
      <c r="C23" s="210"/>
      <c r="D23" s="103"/>
      <c r="E23" s="209"/>
      <c r="G23" s="47">
        <f>_xlfn.XLOOKUP(C23,Ratings!A:A,Ratings!B:B,"")</f>
        <v>0</v>
      </c>
      <c r="H23" s="16"/>
      <c r="I23" s="16"/>
      <c r="J23" s="25"/>
      <c r="K23" s="25"/>
    </row>
    <row r="24" spans="1:11" ht="15.75" x14ac:dyDescent="0.25">
      <c r="A24" s="160" t="s">
        <v>114</v>
      </c>
      <c r="B24" s="161"/>
      <c r="C24" s="210"/>
      <c r="D24" s="103"/>
      <c r="E24" s="209"/>
      <c r="G24" s="47">
        <f>_xlfn.XLOOKUP(C24,Ratings!A:A,Ratings!B:B,"")</f>
        <v>0</v>
      </c>
      <c r="H24" s="16"/>
      <c r="I24" s="16"/>
      <c r="J24" s="25"/>
      <c r="K24" s="25"/>
    </row>
    <row r="25" spans="1:11" x14ac:dyDescent="0.25">
      <c r="B25" s="19"/>
      <c r="G25" s="16">
        <f>SUM(G6:G23)</f>
        <v>0</v>
      </c>
      <c r="H25" s="16">
        <f>AVERAGE(G6:G23)</f>
        <v>0</v>
      </c>
      <c r="I25" s="16"/>
      <c r="J25" s="25"/>
      <c r="K25" s="25"/>
    </row>
    <row r="26" spans="1:11" x14ac:dyDescent="0.25">
      <c r="B26" s="19"/>
      <c r="E26" s="16"/>
      <c r="G26" s="16"/>
      <c r="H26" s="16"/>
      <c r="I26" s="16"/>
      <c r="J26" s="25"/>
      <c r="K26" s="25"/>
    </row>
    <row r="27" spans="1:11" x14ac:dyDescent="0.25">
      <c r="B27" s="20"/>
      <c r="G27" s="16"/>
      <c r="H27" s="16"/>
      <c r="I27" s="16"/>
      <c r="J27" s="25"/>
      <c r="K27" s="25"/>
    </row>
    <row r="28" spans="1:11" x14ac:dyDescent="0.25">
      <c r="B28" s="20"/>
      <c r="G28" s="16"/>
      <c r="H28" s="16"/>
      <c r="I28" s="16"/>
      <c r="J28" s="25"/>
      <c r="K28" s="25"/>
    </row>
    <row r="29" spans="1:11" x14ac:dyDescent="0.25">
      <c r="B29" s="20"/>
      <c r="G29" s="16"/>
      <c r="H29" s="16"/>
      <c r="I29" s="16"/>
      <c r="J29" s="25"/>
      <c r="K29" s="25"/>
    </row>
    <row r="30" spans="1:11" x14ac:dyDescent="0.25">
      <c r="B30" s="20"/>
      <c r="G30" s="25"/>
      <c r="H30" s="25"/>
      <c r="I30" s="25"/>
      <c r="J30" s="25"/>
      <c r="K30" s="25"/>
    </row>
    <row r="31" spans="1:11" x14ac:dyDescent="0.25">
      <c r="B31" s="21"/>
    </row>
    <row r="32" spans="1:11" x14ac:dyDescent="0.25">
      <c r="B32" s="19"/>
    </row>
    <row r="33" spans="2:2" x14ac:dyDescent="0.25">
      <c r="B33" s="19"/>
    </row>
    <row r="34" spans="2:2" x14ac:dyDescent="0.25">
      <c r="B34" s="19"/>
    </row>
    <row r="35" spans="2:2" x14ac:dyDescent="0.25">
      <c r="B35" s="19"/>
    </row>
    <row r="36" spans="2:2" x14ac:dyDescent="0.25">
      <c r="B36" s="19"/>
    </row>
  </sheetData>
  <sheetProtection algorithmName="SHA-512" hashValue="a2ZX2MBQidXzWe04OEI+2FX0bKFf/NsLgrR1NRN0g/d0mj5WY4lXLOBO+a/VQrsV8dICozMsDxoe/+p/5JURpQ==" saltValue="L+SolSEOhs8tW2G47bCSFw==" spinCount="100000" sheet="1" objects="1" scenarios="1"/>
  <hyperlinks>
    <hyperlink ref="C1" location="'Overview dashboard'!A1" display="Back to overview" xr:uid="{42433D5E-BC99-4651-A442-44C8EBD4287E}"/>
    <hyperlink ref="E5" location="'Notes overview'!A1" display="Notes (click here to jump too notes overview tab)" xr:uid="{0B94814F-CE14-452F-ADF2-E8D4996AC88B}"/>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9783DB6-1B30-462A-B982-DC5AB32CEB21}">
          <x14:formula1>
            <xm:f>Ratings!$A$1:$A$4</xm:f>
          </x14:formula1>
          <xm:sqref>C6:C11 C13:C24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FCCC-18FA-46EE-9F42-21E50854BD52}">
  <sheetPr>
    <tabColor theme="6" tint="0.79998168889431442"/>
  </sheetPr>
  <dimension ref="A1:K33"/>
  <sheetViews>
    <sheetView zoomScale="90" zoomScaleNormal="90" workbookViewId="0">
      <selection activeCell="E8" activeCellId="3" sqref="C6 E6 C8:C20 E8:E20"/>
    </sheetView>
  </sheetViews>
  <sheetFormatPr defaultRowHeight="15" x14ac:dyDescent="0.25"/>
  <cols>
    <col min="1" max="1" width="134.28515625" style="1" customWidth="1"/>
    <col min="2" max="2" width="2.85546875" style="1" customWidth="1"/>
    <col min="3" max="3" width="35.5703125" style="1" customWidth="1"/>
    <col min="4" max="4" width="2.5703125" style="1" customWidth="1"/>
    <col min="5" max="5" width="91.7109375" style="1" customWidth="1"/>
    <col min="6" max="16384" width="9.140625" style="1"/>
  </cols>
  <sheetData>
    <row r="1" spans="1:11" ht="41.25" customHeight="1" x14ac:dyDescent="0.25">
      <c r="A1" s="22" t="s">
        <v>34</v>
      </c>
      <c r="C1" s="114" t="s">
        <v>47</v>
      </c>
    </row>
    <row r="3" spans="1:11" ht="60.75" customHeight="1" x14ac:dyDescent="0.25">
      <c r="A3" s="236" t="s">
        <v>298</v>
      </c>
      <c r="B3" s="237"/>
      <c r="C3" s="237"/>
    </row>
    <row r="4" spans="1:11" x14ac:dyDescent="0.25">
      <c r="F4" s="25"/>
      <c r="G4" s="25"/>
      <c r="H4" s="25"/>
      <c r="I4" s="25"/>
      <c r="J4" s="25"/>
    </row>
    <row r="5" spans="1:11" ht="18.75" x14ac:dyDescent="0.25">
      <c r="A5" s="83" t="s">
        <v>49</v>
      </c>
      <c r="B5" s="30"/>
      <c r="C5" s="29" t="s">
        <v>50</v>
      </c>
      <c r="D5" s="9"/>
      <c r="E5" s="122" t="s">
        <v>249</v>
      </c>
      <c r="F5" s="25"/>
      <c r="G5" s="16"/>
      <c r="H5" s="16"/>
      <c r="I5" s="16"/>
      <c r="J5" s="25"/>
      <c r="K5" s="25"/>
    </row>
    <row r="6" spans="1:11" ht="15.75" x14ac:dyDescent="0.25">
      <c r="A6" s="163" t="s">
        <v>299</v>
      </c>
      <c r="B6" s="82"/>
      <c r="C6" s="212"/>
      <c r="D6" s="9"/>
      <c r="E6" s="211"/>
      <c r="F6" s="25"/>
      <c r="G6" s="47">
        <f>_xlfn.XLOOKUP(C6,Ratings!A:A,Ratings!B:B,"")</f>
        <v>0</v>
      </c>
      <c r="H6" s="16"/>
      <c r="I6" s="16"/>
      <c r="J6" s="25"/>
      <c r="K6" s="25"/>
    </row>
    <row r="7" spans="1:11" ht="15.75" x14ac:dyDescent="0.25">
      <c r="A7" s="164" t="s">
        <v>115</v>
      </c>
      <c r="B7" s="82"/>
      <c r="C7" s="34"/>
      <c r="D7" s="9"/>
      <c r="E7" s="35"/>
      <c r="F7" s="25"/>
      <c r="G7" s="16"/>
      <c r="H7" s="16"/>
      <c r="I7" s="16"/>
      <c r="J7" s="25"/>
      <c r="K7" s="25"/>
    </row>
    <row r="8" spans="1:11" ht="15.75" x14ac:dyDescent="0.25">
      <c r="A8" s="167" t="s">
        <v>302</v>
      </c>
      <c r="B8" s="82"/>
      <c r="C8" s="212"/>
      <c r="D8" s="9"/>
      <c r="E8" s="211"/>
      <c r="F8" s="25"/>
      <c r="G8" s="47">
        <f>_xlfn.XLOOKUP(C8,Ratings!A:A,Ratings!B:B,"")</f>
        <v>0</v>
      </c>
      <c r="H8" s="16"/>
      <c r="I8" s="16"/>
      <c r="J8" s="25"/>
      <c r="K8" s="25"/>
    </row>
    <row r="9" spans="1:11" ht="15.75" x14ac:dyDescent="0.25">
      <c r="A9" s="167" t="s">
        <v>303</v>
      </c>
      <c r="B9" s="82"/>
      <c r="C9" s="212"/>
      <c r="D9" s="9"/>
      <c r="E9" s="211"/>
      <c r="F9" s="25"/>
      <c r="G9" s="47">
        <f>_xlfn.XLOOKUP(C9,Ratings!A:A,Ratings!B:B,"")</f>
        <v>0</v>
      </c>
      <c r="H9" s="16"/>
      <c r="I9" s="16"/>
      <c r="J9" s="25"/>
      <c r="K9" s="25"/>
    </row>
    <row r="10" spans="1:11" ht="30" x14ac:dyDescent="0.25">
      <c r="A10" s="165" t="s">
        <v>300</v>
      </c>
      <c r="B10" s="82"/>
      <c r="C10" s="212"/>
      <c r="D10" s="9"/>
      <c r="E10" s="211"/>
      <c r="F10" s="25"/>
      <c r="G10" s="47">
        <f>_xlfn.XLOOKUP(C10,Ratings!A:A,Ratings!B:B,"")</f>
        <v>0</v>
      </c>
      <c r="H10" s="16"/>
      <c r="I10" s="16"/>
      <c r="J10" s="25"/>
      <c r="K10" s="25"/>
    </row>
    <row r="11" spans="1:11" ht="15.75" x14ac:dyDescent="0.25">
      <c r="A11" s="84" t="s">
        <v>116</v>
      </c>
      <c r="B11" s="72"/>
      <c r="C11" s="212"/>
      <c r="D11" s="9"/>
      <c r="E11" s="211"/>
      <c r="F11" s="25"/>
      <c r="G11" s="47">
        <f>_xlfn.XLOOKUP(C11,Ratings!A:A,Ratings!B:B,"")</f>
        <v>0</v>
      </c>
      <c r="H11" s="16"/>
      <c r="I11" s="16"/>
      <c r="J11" s="25"/>
      <c r="K11" s="25"/>
    </row>
    <row r="12" spans="1:11" ht="30" x14ac:dyDescent="0.25">
      <c r="A12" s="166" t="s">
        <v>117</v>
      </c>
      <c r="B12" s="72"/>
      <c r="C12" s="212"/>
      <c r="D12" s="9"/>
      <c r="E12" s="211"/>
      <c r="F12" s="25"/>
      <c r="G12" s="47">
        <f>_xlfn.XLOOKUP(C12,Ratings!A:A,Ratings!B:B,"")</f>
        <v>0</v>
      </c>
      <c r="H12" s="16"/>
      <c r="I12" s="16"/>
      <c r="J12" s="25"/>
      <c r="K12" s="25"/>
    </row>
    <row r="13" spans="1:11" ht="15.75" x14ac:dyDescent="0.25">
      <c r="A13" s="166" t="s">
        <v>118</v>
      </c>
      <c r="B13" s="72"/>
      <c r="C13" s="212"/>
      <c r="D13" s="9"/>
      <c r="E13" s="211"/>
      <c r="F13" s="25"/>
      <c r="G13" s="47">
        <f>_xlfn.XLOOKUP(C13,Ratings!A:A,Ratings!B:B,"")</f>
        <v>0</v>
      </c>
      <c r="H13" s="16"/>
      <c r="I13" s="16"/>
      <c r="J13" s="25"/>
    </row>
    <row r="14" spans="1:11" ht="30" x14ac:dyDescent="0.25">
      <c r="A14" s="166" t="s">
        <v>301</v>
      </c>
      <c r="B14" s="72"/>
      <c r="C14" s="212"/>
      <c r="D14" s="9"/>
      <c r="E14" s="211"/>
      <c r="F14" s="25"/>
      <c r="G14" s="47">
        <f>_xlfn.XLOOKUP(C14,Ratings!A:A,Ratings!B:B,"")</f>
        <v>0</v>
      </c>
      <c r="H14" s="16"/>
      <c r="I14" s="16"/>
      <c r="J14" s="25"/>
    </row>
    <row r="15" spans="1:11" ht="15.75" x14ac:dyDescent="0.25">
      <c r="A15" s="164" t="s">
        <v>119</v>
      </c>
      <c r="B15" s="72"/>
      <c r="C15" s="212"/>
      <c r="D15" s="9"/>
      <c r="E15" s="211"/>
      <c r="F15" s="25"/>
      <c r="G15" s="47">
        <f>_xlfn.XLOOKUP(C15,Ratings!A:A,Ratings!B:B,"")</f>
        <v>0</v>
      </c>
      <c r="H15" s="16"/>
      <c r="I15" s="16"/>
      <c r="J15" s="25"/>
      <c r="K15" s="25"/>
    </row>
    <row r="16" spans="1:11" ht="15.75" x14ac:dyDescent="0.25">
      <c r="A16" s="164" t="s">
        <v>120</v>
      </c>
      <c r="B16" s="72"/>
      <c r="C16" s="212"/>
      <c r="D16" s="9"/>
      <c r="E16" s="211"/>
      <c r="F16" s="25"/>
      <c r="G16" s="47">
        <f>_xlfn.XLOOKUP(C16,Ratings!A:A,Ratings!B:B,"")</f>
        <v>0</v>
      </c>
      <c r="H16" s="16"/>
      <c r="I16" s="16"/>
      <c r="J16" s="25"/>
      <c r="K16" s="25"/>
    </row>
    <row r="17" spans="1:11" ht="15.75" x14ac:dyDescent="0.25">
      <c r="A17" s="164" t="s">
        <v>121</v>
      </c>
      <c r="B17" s="72"/>
      <c r="C17" s="212"/>
      <c r="D17" s="9"/>
      <c r="E17" s="211"/>
      <c r="F17" s="25"/>
      <c r="G17" s="47">
        <f>_xlfn.XLOOKUP(C17,Ratings!A:A,Ratings!B:B,"")</f>
        <v>0</v>
      </c>
      <c r="H17" s="16"/>
      <c r="I17" s="16"/>
      <c r="J17" s="25"/>
      <c r="K17" s="25"/>
    </row>
    <row r="18" spans="1:11" ht="30" x14ac:dyDescent="0.25">
      <c r="A18" s="95" t="s">
        <v>122</v>
      </c>
      <c r="B18" s="72"/>
      <c r="C18" s="212"/>
      <c r="D18" s="9"/>
      <c r="E18" s="211"/>
      <c r="F18" s="25"/>
      <c r="G18" s="47">
        <f>_xlfn.XLOOKUP(C18,Ratings!A:A,Ratings!B:B,"")</f>
        <v>0</v>
      </c>
      <c r="H18" s="16"/>
      <c r="I18" s="16"/>
      <c r="J18" s="25"/>
      <c r="K18" s="25"/>
    </row>
    <row r="19" spans="1:11" ht="15.75" x14ac:dyDescent="0.25">
      <c r="A19" s="95" t="s">
        <v>123</v>
      </c>
      <c r="B19" s="40"/>
      <c r="C19" s="212"/>
      <c r="D19" s="9"/>
      <c r="E19" s="211"/>
      <c r="F19" s="25"/>
      <c r="G19" s="47">
        <f>_xlfn.XLOOKUP(C19,Ratings!A:A,Ratings!B:B,"")</f>
        <v>0</v>
      </c>
      <c r="H19" s="16"/>
      <c r="I19" s="16"/>
      <c r="J19" s="25"/>
      <c r="K19" s="25"/>
    </row>
    <row r="20" spans="1:11" ht="30" x14ac:dyDescent="0.25">
      <c r="A20" s="95" t="s">
        <v>124</v>
      </c>
      <c r="B20" s="40"/>
      <c r="C20" s="212"/>
      <c r="D20" s="9"/>
      <c r="E20" s="211"/>
      <c r="F20" s="25"/>
      <c r="G20" s="47">
        <f>_xlfn.XLOOKUP(C20,Ratings!A:A,Ratings!B:B,"")</f>
        <v>0</v>
      </c>
      <c r="H20" s="16"/>
      <c r="I20" s="16"/>
      <c r="J20" s="25"/>
      <c r="K20" s="25"/>
    </row>
    <row r="21" spans="1:11" ht="15.75" x14ac:dyDescent="0.25">
      <c r="A21" s="90"/>
      <c r="B21" s="40"/>
      <c r="C21" s="40"/>
      <c r="D21" s="9"/>
      <c r="E21" s="41"/>
      <c r="F21" s="25"/>
      <c r="G21" s="47"/>
      <c r="H21" s="16"/>
      <c r="I21" s="16"/>
      <c r="J21" s="25"/>
      <c r="K21" s="25"/>
    </row>
    <row r="22" spans="1:11" x14ac:dyDescent="0.25">
      <c r="B22" s="19"/>
      <c r="F22" s="25"/>
      <c r="G22" s="16">
        <f>SUM(G6:G20)</f>
        <v>0</v>
      </c>
      <c r="H22" s="16">
        <f>AVERAGE(G6:G20)</f>
        <v>0</v>
      </c>
      <c r="I22" s="16"/>
      <c r="J22" s="25"/>
      <c r="K22" s="25"/>
    </row>
    <row r="23" spans="1:11" x14ac:dyDescent="0.25">
      <c r="B23" s="19"/>
      <c r="E23" s="16"/>
      <c r="G23" s="16"/>
      <c r="H23" s="16"/>
      <c r="I23" s="16"/>
      <c r="J23" s="25"/>
      <c r="K23" s="25"/>
    </row>
    <row r="24" spans="1:11" x14ac:dyDescent="0.25">
      <c r="B24" s="20"/>
      <c r="G24" s="16"/>
      <c r="H24" s="16"/>
      <c r="I24" s="16"/>
      <c r="J24" s="25"/>
      <c r="K24" s="25"/>
    </row>
    <row r="25" spans="1:11" x14ac:dyDescent="0.25">
      <c r="B25" s="20"/>
      <c r="G25" s="16"/>
      <c r="H25" s="16"/>
      <c r="I25" s="16"/>
      <c r="J25" s="25"/>
      <c r="K25" s="25"/>
    </row>
    <row r="26" spans="1:11" x14ac:dyDescent="0.25">
      <c r="B26" s="20"/>
      <c r="G26" s="16"/>
      <c r="H26" s="16"/>
      <c r="I26" s="16"/>
    </row>
    <row r="27" spans="1:11" x14ac:dyDescent="0.25">
      <c r="B27" s="20"/>
    </row>
    <row r="28" spans="1:11" x14ac:dyDescent="0.25">
      <c r="B28" s="21"/>
    </row>
    <row r="29" spans="1:11" x14ac:dyDescent="0.25">
      <c r="B29" s="19"/>
    </row>
    <row r="30" spans="1:11" x14ac:dyDescent="0.25">
      <c r="B30" s="19"/>
    </row>
    <row r="31" spans="1:11" x14ac:dyDescent="0.25">
      <c r="B31" s="19"/>
    </row>
    <row r="32" spans="1:11" x14ac:dyDescent="0.25">
      <c r="B32" s="19"/>
    </row>
    <row r="33" spans="2:2" x14ac:dyDescent="0.25">
      <c r="B33" s="19"/>
    </row>
  </sheetData>
  <sheetProtection algorithmName="SHA-512" hashValue="+r4o+7fq5E7z+dbFQ5vezWZcUoBUjCM0rXgYuUymt7Inn1wIOT5+YjXw5rStI+KOnhuKZRaLZFuN2sTOOCcoUw==" saltValue="kme5UhP1QcWGW7guYL5oBA==" spinCount="100000" sheet="1" objects="1" scenarios="1"/>
  <mergeCells count="1">
    <mergeCell ref="A3:C3"/>
  </mergeCells>
  <hyperlinks>
    <hyperlink ref="C1" location="'Overview dashboard'!A1" display="Back to overview" xr:uid="{1488004A-27DA-4CC2-A201-72051625EFE0}"/>
    <hyperlink ref="E5" location="'Notes overview'!A1" display="Notes (click here to jump too notes overview tab)" xr:uid="{4A0B51E4-E703-4EC4-AD8E-31F73280F3F3}"/>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5F16CD7-B8B4-468F-BFF8-E04A9A40CAAD}">
          <x14:formula1>
            <xm:f>Ratings!$A$1:$A$4</xm:f>
          </x14:formula1>
          <xm:sqref>C6 C8:C21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5ED9-F35C-4F40-8DFC-47E27B6FEA07}">
  <sheetPr>
    <tabColor theme="5" tint="0.79998168889431442"/>
  </sheetPr>
  <dimension ref="A1:J1048573"/>
  <sheetViews>
    <sheetView zoomScale="90" zoomScaleNormal="90" workbookViewId="0">
      <selection activeCell="E6" activeCellId="1" sqref="C6:C19 E6:E19"/>
    </sheetView>
  </sheetViews>
  <sheetFormatPr defaultRowHeight="15" x14ac:dyDescent="0.25"/>
  <cols>
    <col min="1" max="1" width="134.28515625" style="1" customWidth="1"/>
    <col min="2" max="2" width="2.85546875" style="1" customWidth="1"/>
    <col min="3" max="3" width="38.42578125" style="1" customWidth="1"/>
    <col min="4" max="4" width="3" style="1" customWidth="1"/>
    <col min="5" max="5" width="84" style="1" customWidth="1"/>
    <col min="6" max="16384" width="9.140625" style="1"/>
  </cols>
  <sheetData>
    <row r="1" spans="1:10" ht="41.25" customHeight="1" x14ac:dyDescent="0.25">
      <c r="A1" s="22" t="s">
        <v>125</v>
      </c>
      <c r="C1" s="114" t="s">
        <v>47</v>
      </c>
    </row>
    <row r="3" spans="1:10" ht="30.75" x14ac:dyDescent="0.25">
      <c r="A3" s="154" t="s">
        <v>126</v>
      </c>
      <c r="B3" s="100"/>
      <c r="C3" s="100"/>
      <c r="D3" s="100"/>
      <c r="E3" s="100"/>
      <c r="F3" s="25"/>
      <c r="G3" s="25"/>
      <c r="H3" s="25"/>
      <c r="I3" s="25"/>
      <c r="J3" s="25"/>
    </row>
    <row r="4" spans="1:10" ht="15.75" x14ac:dyDescent="0.25">
      <c r="A4" s="100"/>
      <c r="B4" s="100"/>
      <c r="C4" s="100"/>
      <c r="D4" s="100"/>
      <c r="E4" s="100"/>
      <c r="F4" s="25"/>
      <c r="G4" s="25"/>
      <c r="H4" s="25"/>
      <c r="I4" s="25"/>
      <c r="J4" s="25"/>
    </row>
    <row r="5" spans="1:10" ht="15.75" x14ac:dyDescent="0.25">
      <c r="A5" s="142" t="s">
        <v>49</v>
      </c>
      <c r="B5" s="124"/>
      <c r="C5" s="123" t="s">
        <v>50</v>
      </c>
      <c r="D5" s="100"/>
      <c r="E5" s="122" t="s">
        <v>274</v>
      </c>
      <c r="F5" s="25"/>
      <c r="G5" s="16"/>
      <c r="H5" s="16"/>
      <c r="I5" s="16"/>
      <c r="J5" s="25"/>
    </row>
    <row r="6" spans="1:10" ht="30.75" x14ac:dyDescent="0.25">
      <c r="A6" s="150" t="s">
        <v>127</v>
      </c>
      <c r="B6" s="170"/>
      <c r="C6" s="210"/>
      <c r="D6" s="100"/>
      <c r="E6" s="215"/>
      <c r="F6" s="25"/>
      <c r="G6" s="16" t="b">
        <f>'Creating music'!G4=_xlfn.XLOOKUP(C6,Ratings!A:A,Ratings!B:B,"")</f>
        <v>1</v>
      </c>
      <c r="H6" s="16"/>
      <c r="I6" s="16"/>
      <c r="J6" s="25"/>
    </row>
    <row r="7" spans="1:10" ht="15.75" x14ac:dyDescent="0.25">
      <c r="A7" s="168" t="s">
        <v>304</v>
      </c>
      <c r="B7" s="140"/>
      <c r="C7" s="210"/>
      <c r="D7" s="100"/>
      <c r="E7" s="215"/>
      <c r="F7" s="25"/>
      <c r="G7" s="16">
        <f>_xlfn.XLOOKUP(C7,Ratings!A:A,Ratings!B:B,"")</f>
        <v>0</v>
      </c>
      <c r="H7" s="16"/>
      <c r="I7" s="16"/>
      <c r="J7" s="25"/>
    </row>
    <row r="8" spans="1:10" ht="15.75" x14ac:dyDescent="0.25">
      <c r="A8" s="92" t="s">
        <v>128</v>
      </c>
      <c r="B8" s="140"/>
      <c r="C8" s="210"/>
      <c r="D8" s="100"/>
      <c r="E8" s="215"/>
      <c r="F8" s="25"/>
      <c r="G8" s="16">
        <f>_xlfn.XLOOKUP(C8,Ratings!A:A,Ratings!B:B,"")</f>
        <v>0</v>
      </c>
      <c r="H8" s="16"/>
      <c r="I8" s="16"/>
      <c r="J8" s="25"/>
    </row>
    <row r="9" spans="1:10" ht="15.75" x14ac:dyDescent="0.25">
      <c r="A9" s="92" t="s">
        <v>129</v>
      </c>
      <c r="B9" s="140"/>
      <c r="C9" s="210"/>
      <c r="D9" s="100"/>
      <c r="E9" s="215"/>
      <c r="F9" s="25"/>
      <c r="G9" s="16">
        <f>_xlfn.XLOOKUP(C9,Ratings!A:A,Ratings!B:B,"")</f>
        <v>0</v>
      </c>
      <c r="H9" s="16"/>
      <c r="I9" s="16"/>
      <c r="J9" s="25"/>
    </row>
    <row r="10" spans="1:10" ht="15.75" x14ac:dyDescent="0.25">
      <c r="A10" s="169" t="s">
        <v>130</v>
      </c>
      <c r="B10" s="140"/>
      <c r="C10" s="210"/>
      <c r="D10" s="100"/>
      <c r="E10" s="215"/>
      <c r="F10" s="25"/>
      <c r="G10" s="16">
        <f>_xlfn.XLOOKUP(C10,Ratings!A:A,Ratings!B:B,"")</f>
        <v>0</v>
      </c>
      <c r="H10" s="16"/>
      <c r="I10" s="16"/>
      <c r="J10" s="25"/>
    </row>
    <row r="11" spans="1:10" ht="15.75" x14ac:dyDescent="0.25">
      <c r="A11" s="169" t="s">
        <v>131</v>
      </c>
      <c r="B11" s="140"/>
      <c r="C11" s="210"/>
      <c r="D11" s="100"/>
      <c r="E11" s="215"/>
      <c r="F11" s="25"/>
      <c r="G11" s="16">
        <f>_xlfn.XLOOKUP(C11,Ratings!A:A,Ratings!B:B,"")</f>
        <v>0</v>
      </c>
      <c r="H11" s="16"/>
      <c r="I11" s="16"/>
      <c r="J11" s="25"/>
    </row>
    <row r="12" spans="1:10" ht="15.75" x14ac:dyDescent="0.25">
      <c r="A12" s="92" t="s">
        <v>132</v>
      </c>
      <c r="B12" s="140"/>
      <c r="C12" s="210"/>
      <c r="D12" s="100"/>
      <c r="E12" s="215"/>
      <c r="F12" s="25"/>
      <c r="G12" s="16">
        <f>_xlfn.XLOOKUP(C12,Ratings!A:A,Ratings!B:B,"")</f>
        <v>0</v>
      </c>
      <c r="H12" s="16"/>
      <c r="I12" s="16"/>
      <c r="J12" s="25"/>
    </row>
    <row r="13" spans="1:10" ht="15.75" x14ac:dyDescent="0.25">
      <c r="A13" s="151" t="s">
        <v>133</v>
      </c>
      <c r="B13" s="140"/>
      <c r="C13" s="210"/>
      <c r="D13" s="100"/>
      <c r="E13" s="215"/>
      <c r="F13" s="25"/>
      <c r="G13" s="16">
        <f>_xlfn.XLOOKUP(C13,Ratings!A:A,Ratings!B:B,"")</f>
        <v>0</v>
      </c>
      <c r="H13" s="16"/>
      <c r="I13" s="16"/>
      <c r="J13" s="25"/>
    </row>
    <row r="14" spans="1:10" ht="15.75" x14ac:dyDescent="0.25">
      <c r="A14" s="92" t="s">
        <v>134</v>
      </c>
      <c r="B14" s="140"/>
      <c r="C14" s="210"/>
      <c r="D14" s="100"/>
      <c r="E14" s="215"/>
      <c r="F14" s="25"/>
      <c r="G14" s="16">
        <f>_xlfn.XLOOKUP(C14,Ratings!A:A,Ratings!B:B,"")</f>
        <v>0</v>
      </c>
      <c r="H14" s="16"/>
      <c r="I14" s="16"/>
      <c r="J14" s="25"/>
    </row>
    <row r="15" spans="1:10" ht="15.75" x14ac:dyDescent="0.25">
      <c r="A15" s="160" t="s">
        <v>135</v>
      </c>
      <c r="B15" s="140"/>
      <c r="C15" s="210"/>
      <c r="D15" s="100"/>
      <c r="E15" s="215"/>
      <c r="F15" s="25"/>
      <c r="G15" s="16">
        <f>_xlfn.XLOOKUP(C15,Ratings!A:A,Ratings!B:B,"")</f>
        <v>0</v>
      </c>
      <c r="H15" s="16"/>
      <c r="I15" s="16"/>
      <c r="J15" s="25"/>
    </row>
    <row r="16" spans="1:10" ht="15.75" x14ac:dyDescent="0.25">
      <c r="A16" s="91" t="s">
        <v>136</v>
      </c>
      <c r="B16" s="140"/>
      <c r="C16" s="210"/>
      <c r="D16" s="100"/>
      <c r="E16" s="215"/>
      <c r="F16" s="25"/>
      <c r="G16" s="16">
        <f>_xlfn.XLOOKUP(C16,Ratings!A:A,Ratings!B:B,"")</f>
        <v>0</v>
      </c>
      <c r="H16" s="16"/>
      <c r="I16" s="16"/>
      <c r="J16" s="25"/>
    </row>
    <row r="17" spans="1:10" ht="15.75" x14ac:dyDescent="0.25">
      <c r="A17" s="92" t="s">
        <v>137</v>
      </c>
      <c r="B17" s="100"/>
      <c r="C17" s="210"/>
      <c r="D17" s="100"/>
      <c r="E17" s="215"/>
      <c r="F17" s="25"/>
      <c r="G17" s="16">
        <f>_xlfn.XLOOKUP(C17,Ratings!A:A,Ratings!B:B,"")</f>
        <v>0</v>
      </c>
      <c r="H17" s="16"/>
      <c r="I17" s="16"/>
      <c r="J17" s="25"/>
    </row>
    <row r="18" spans="1:10" ht="15.75" x14ac:dyDescent="0.25">
      <c r="A18" s="92" t="s">
        <v>138</v>
      </c>
      <c r="B18" s="100"/>
      <c r="C18" s="210"/>
      <c r="D18" s="100"/>
      <c r="E18" s="215"/>
      <c r="F18" s="25"/>
      <c r="G18" s="16">
        <f>_xlfn.XLOOKUP(C18,Ratings!A:A,Ratings!B:B,"")</f>
        <v>0</v>
      </c>
      <c r="H18" s="16"/>
      <c r="I18" s="16"/>
      <c r="J18" s="25"/>
    </row>
    <row r="19" spans="1:10" ht="30.75" x14ac:dyDescent="0.25">
      <c r="A19" s="141" t="s">
        <v>139</v>
      </c>
      <c r="B19" s="100"/>
      <c r="C19" s="210"/>
      <c r="D19" s="100"/>
      <c r="E19" s="215"/>
      <c r="F19" s="25"/>
      <c r="G19" s="16">
        <f>_xlfn.XLOOKUP(C19,Ratings!A:A,Ratings!B:B,"")</f>
        <v>0</v>
      </c>
      <c r="H19" s="16"/>
      <c r="I19" s="16"/>
      <c r="J19" s="25"/>
    </row>
    <row r="20" spans="1:10" ht="15.75" x14ac:dyDescent="0.25">
      <c r="A20" s="100"/>
      <c r="B20" s="100"/>
      <c r="C20" s="100"/>
      <c r="D20" s="100"/>
      <c r="E20" s="100"/>
      <c r="F20" s="25"/>
      <c r="G20" s="16"/>
      <c r="H20" s="16"/>
      <c r="I20" s="16"/>
      <c r="J20" s="25"/>
    </row>
    <row r="21" spans="1:10" x14ac:dyDescent="0.25">
      <c r="B21" s="19"/>
      <c r="F21" s="25"/>
      <c r="G21" s="16">
        <f>SUM(G6:G19)</f>
        <v>0</v>
      </c>
      <c r="H21" s="16">
        <f>AVERAGE(G6:G19)</f>
        <v>0</v>
      </c>
      <c r="I21" s="16"/>
      <c r="J21" s="25"/>
    </row>
    <row r="22" spans="1:10" x14ac:dyDescent="0.25">
      <c r="B22" s="20"/>
      <c r="F22" s="25"/>
      <c r="G22" s="16"/>
      <c r="H22" s="16"/>
      <c r="I22" s="16"/>
      <c r="J22" s="25"/>
    </row>
    <row r="23" spans="1:10" x14ac:dyDescent="0.25">
      <c r="B23" s="20"/>
      <c r="F23" s="25"/>
      <c r="G23" s="16"/>
      <c r="H23" s="16"/>
      <c r="I23" s="16"/>
      <c r="J23" s="25"/>
    </row>
    <row r="24" spans="1:10" x14ac:dyDescent="0.25">
      <c r="B24" s="20"/>
      <c r="F24" s="25"/>
      <c r="G24" s="16"/>
      <c r="H24" s="16"/>
      <c r="I24" s="16"/>
      <c r="J24" s="25"/>
    </row>
    <row r="25" spans="1:10" x14ac:dyDescent="0.25">
      <c r="B25" s="20"/>
      <c r="F25" s="25"/>
      <c r="G25" s="16"/>
      <c r="H25" s="16"/>
      <c r="I25" s="16"/>
      <c r="J25" s="25"/>
    </row>
    <row r="26" spans="1:10" x14ac:dyDescent="0.25">
      <c r="B26" s="21"/>
    </row>
    <row r="27" spans="1:10" x14ac:dyDescent="0.25">
      <c r="B27" s="19"/>
    </row>
    <row r="28" spans="1:10" x14ac:dyDescent="0.25">
      <c r="B28" s="19"/>
    </row>
    <row r="29" spans="1:10" x14ac:dyDescent="0.25">
      <c r="B29" s="19"/>
    </row>
    <row r="30" spans="1:10" x14ac:dyDescent="0.25">
      <c r="B30" s="19"/>
    </row>
    <row r="31" spans="1:10" x14ac:dyDescent="0.25">
      <c r="B31" s="19"/>
    </row>
    <row r="1048573" spans="3:5" ht="15.75" x14ac:dyDescent="0.25">
      <c r="C1048573" s="32"/>
      <c r="E1048573" s="33"/>
    </row>
  </sheetData>
  <sheetProtection algorithmName="SHA-512" hashValue="dhVy9FOHaxPNhBb9b2UTfif3EFnU66MWPxKg9gBDqg3ZmUJwlzYCG2G51apijcLBXpxZg7WFXC8GvwZzmVhGBQ==" saltValue="PCD8YcXK9+D+mDJSMbMlpQ==" spinCount="100000" sheet="1" objects="1" scenarios="1"/>
  <hyperlinks>
    <hyperlink ref="C1" location="'Overview dashboard'!A1" display="Back to overview" xr:uid="{B7521889-7D05-4ABC-AA79-8CFE7248168D}"/>
    <hyperlink ref="E5" location="'Notes overview'!A1" display="Notes (click here to jump too notes overview tab)" xr:uid="{8EC20CFE-B94E-44DA-9E68-AF067C58BD46}"/>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BC3CEEA-B03D-4A44-A4CC-55A8422ACDB3}">
          <x14:formula1>
            <xm:f>Ratings!$A$1:$A$4</xm:f>
          </x14:formula1>
          <xm:sqref>C1048573:C1048576 C6:C19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E8CC-D925-420D-968F-110B82A979D9}">
  <sheetPr>
    <tabColor theme="9" tint="0.79998168889431442"/>
  </sheetPr>
  <dimension ref="A1:J25"/>
  <sheetViews>
    <sheetView zoomScale="90" zoomScaleNormal="90" workbookViewId="0">
      <selection activeCell="E4" activeCellId="1" sqref="C4:C12 E4:E12"/>
    </sheetView>
  </sheetViews>
  <sheetFormatPr defaultRowHeight="15" x14ac:dyDescent="0.25"/>
  <cols>
    <col min="1" max="1" width="136.85546875" style="1" customWidth="1"/>
    <col min="2" max="2" width="2.85546875" style="1" customWidth="1"/>
    <col min="3" max="3" width="29.7109375" style="1" customWidth="1"/>
    <col min="4" max="4" width="2.5703125" style="1" customWidth="1"/>
    <col min="5" max="5" width="87.5703125" style="1" customWidth="1"/>
    <col min="6" max="16384" width="9.140625" style="1"/>
  </cols>
  <sheetData>
    <row r="1" spans="1:10" ht="41.25" customHeight="1" x14ac:dyDescent="0.25">
      <c r="A1" s="22" t="s">
        <v>140</v>
      </c>
      <c r="C1" s="114" t="s">
        <v>47</v>
      </c>
    </row>
    <row r="2" spans="1:10" x14ac:dyDescent="0.25">
      <c r="A2" s="62"/>
    </row>
    <row r="3" spans="1:10" ht="18.75" x14ac:dyDescent="0.25">
      <c r="A3" s="29" t="s">
        <v>49</v>
      </c>
      <c r="B3" s="30"/>
      <c r="C3" s="29" t="s">
        <v>50</v>
      </c>
      <c r="D3" s="9"/>
      <c r="E3" s="122" t="s">
        <v>249</v>
      </c>
      <c r="F3" s="25"/>
      <c r="G3" s="16"/>
      <c r="H3" s="16"/>
      <c r="I3" s="16"/>
      <c r="J3" s="25"/>
    </row>
    <row r="4" spans="1:10" ht="15.75" x14ac:dyDescent="0.25">
      <c r="A4" s="164" t="s">
        <v>141</v>
      </c>
      <c r="B4" s="30"/>
      <c r="C4" s="32"/>
      <c r="D4" s="9"/>
      <c r="E4" s="33"/>
      <c r="F4" s="25"/>
      <c r="G4" s="16">
        <f>_xlfn.XLOOKUP(C4,Ratings!A:A,Ratings!B:B,"")</f>
        <v>0</v>
      </c>
      <c r="H4" s="16"/>
      <c r="I4" s="16"/>
      <c r="J4" s="25"/>
    </row>
    <row r="5" spans="1:10" ht="15.75" x14ac:dyDescent="0.25">
      <c r="A5" s="164" t="s">
        <v>142</v>
      </c>
      <c r="B5" s="30"/>
      <c r="C5" s="32"/>
      <c r="D5" s="9"/>
      <c r="E5" s="33"/>
      <c r="F5" s="25"/>
      <c r="G5" s="16">
        <f>_xlfn.XLOOKUP(C5,Ratings!A:A,Ratings!B:B,"")</f>
        <v>0</v>
      </c>
      <c r="H5" s="16"/>
      <c r="I5" s="16"/>
      <c r="J5" s="25"/>
    </row>
    <row r="6" spans="1:10" ht="15.75" x14ac:dyDescent="0.25">
      <c r="A6" s="163" t="s">
        <v>305</v>
      </c>
      <c r="B6" s="30"/>
      <c r="C6" s="32"/>
      <c r="D6" s="9"/>
      <c r="E6" s="33"/>
      <c r="F6" s="25"/>
      <c r="G6" s="16">
        <f>_xlfn.XLOOKUP(C6,Ratings!A:A,Ratings!B:B,"")</f>
        <v>0</v>
      </c>
      <c r="H6" s="16"/>
      <c r="I6" s="16"/>
      <c r="J6" s="25"/>
    </row>
    <row r="7" spans="1:10" ht="15.75" x14ac:dyDescent="0.25">
      <c r="A7" s="163" t="s">
        <v>306</v>
      </c>
      <c r="B7" s="30"/>
      <c r="C7" s="32"/>
      <c r="D7" s="9"/>
      <c r="E7" s="33"/>
      <c r="F7" s="25"/>
      <c r="G7" s="16">
        <f>_xlfn.XLOOKUP(C7,Ratings!A:A,Ratings!B:B,"")</f>
        <v>0</v>
      </c>
      <c r="H7" s="16"/>
      <c r="I7" s="16"/>
      <c r="J7" s="25"/>
    </row>
    <row r="8" spans="1:10" ht="15.75" x14ac:dyDescent="0.25">
      <c r="A8" s="172" t="s">
        <v>143</v>
      </c>
      <c r="B8" s="30"/>
      <c r="C8" s="32"/>
      <c r="D8" s="9"/>
      <c r="E8" s="33"/>
      <c r="F8" s="25"/>
      <c r="G8" s="16">
        <f>_xlfn.XLOOKUP(C8,Ratings!A:A,Ratings!B:B,"")</f>
        <v>0</v>
      </c>
      <c r="H8" s="16"/>
      <c r="I8" s="16"/>
      <c r="J8" s="25"/>
    </row>
    <row r="9" spans="1:10" ht="15.75" x14ac:dyDescent="0.25">
      <c r="A9" s="157" t="s">
        <v>307</v>
      </c>
      <c r="B9" s="30"/>
      <c r="C9" s="32"/>
      <c r="D9" s="9"/>
      <c r="E9" s="33"/>
      <c r="F9" s="25"/>
      <c r="G9" s="16">
        <f>_xlfn.XLOOKUP(C9,Ratings!A:A,Ratings!B:B,"")</f>
        <v>0</v>
      </c>
      <c r="H9" s="16"/>
      <c r="I9" s="16"/>
      <c r="J9" s="25"/>
    </row>
    <row r="10" spans="1:10" ht="15.75" x14ac:dyDescent="0.25">
      <c r="A10" s="164" t="s">
        <v>144</v>
      </c>
      <c r="B10" s="30"/>
      <c r="C10" s="32"/>
      <c r="D10" s="9"/>
      <c r="E10" s="33"/>
      <c r="F10" s="25"/>
      <c r="G10" s="16">
        <f>_xlfn.XLOOKUP(C10,Ratings!A:A,Ratings!B:B,"")</f>
        <v>0</v>
      </c>
      <c r="H10" s="16"/>
      <c r="I10" s="16"/>
      <c r="J10" s="25"/>
    </row>
    <row r="11" spans="1:10" ht="15.75" x14ac:dyDescent="0.25">
      <c r="A11" s="84" t="s">
        <v>145</v>
      </c>
      <c r="B11" s="30"/>
      <c r="C11" s="32"/>
      <c r="D11" s="9"/>
      <c r="E11" s="33"/>
      <c r="F11" s="25"/>
      <c r="G11" s="16">
        <f>_xlfn.XLOOKUP(C11,Ratings!A:A,Ratings!B:B,"")</f>
        <v>0</v>
      </c>
      <c r="H11" s="16"/>
      <c r="I11" s="16"/>
      <c r="J11" s="25"/>
    </row>
    <row r="12" spans="1:10" ht="15.75" x14ac:dyDescent="0.25">
      <c r="A12" s="173" t="s">
        <v>308</v>
      </c>
      <c r="B12" s="30"/>
      <c r="C12" s="32"/>
      <c r="D12" s="9"/>
      <c r="E12" s="33"/>
      <c r="F12" s="25"/>
      <c r="G12" s="16">
        <f>_xlfn.XLOOKUP(C12,Ratings!A:A,Ratings!B:B,"")</f>
        <v>0</v>
      </c>
      <c r="H12" s="16"/>
      <c r="I12" s="16"/>
      <c r="J12" s="25"/>
    </row>
    <row r="13" spans="1:10" x14ac:dyDescent="0.25">
      <c r="A13" s="62"/>
      <c r="B13" s="18"/>
      <c r="F13" s="25"/>
      <c r="G13" s="16"/>
      <c r="H13" s="16"/>
      <c r="I13" s="16"/>
      <c r="J13" s="25"/>
    </row>
    <row r="14" spans="1:10" x14ac:dyDescent="0.25">
      <c r="B14" s="19"/>
      <c r="F14" s="25"/>
      <c r="G14" s="16">
        <f>SUM(G4:G12)</f>
        <v>0</v>
      </c>
      <c r="H14" s="16">
        <f>AVERAGE(G4:G12)</f>
        <v>0</v>
      </c>
      <c r="I14" s="16"/>
      <c r="J14" s="25"/>
    </row>
    <row r="15" spans="1:10" x14ac:dyDescent="0.25">
      <c r="B15" s="19"/>
      <c r="E15" s="16"/>
      <c r="F15" s="25"/>
      <c r="G15" s="16"/>
      <c r="H15" s="16"/>
      <c r="I15" s="16"/>
      <c r="J15" s="25"/>
    </row>
    <row r="16" spans="1:10" x14ac:dyDescent="0.25">
      <c r="B16" s="20"/>
      <c r="F16" s="25"/>
      <c r="G16" s="16"/>
      <c r="H16" s="16"/>
      <c r="I16" s="16"/>
      <c r="J16" s="25"/>
    </row>
    <row r="17" spans="2:10" x14ac:dyDescent="0.25">
      <c r="B17" s="20"/>
      <c r="F17" s="25"/>
      <c r="G17" s="25"/>
      <c r="H17" s="25"/>
      <c r="I17" s="25"/>
      <c r="J17" s="25"/>
    </row>
    <row r="18" spans="2:10" x14ac:dyDescent="0.25">
      <c r="B18" s="20"/>
      <c r="F18" s="25"/>
      <c r="G18" s="25"/>
      <c r="H18" s="25"/>
      <c r="I18" s="25"/>
      <c r="J18" s="25"/>
    </row>
    <row r="19" spans="2:10" x14ac:dyDescent="0.25">
      <c r="B19" s="20"/>
      <c r="F19" s="25"/>
      <c r="G19" s="25"/>
      <c r="H19" s="25"/>
      <c r="I19" s="25"/>
      <c r="J19" s="25"/>
    </row>
    <row r="20" spans="2:10" x14ac:dyDescent="0.25">
      <c r="B20" s="21"/>
      <c r="F20" s="25"/>
      <c r="G20" s="25"/>
      <c r="H20" s="25"/>
      <c r="I20" s="25"/>
      <c r="J20" s="25"/>
    </row>
    <row r="21" spans="2:10" x14ac:dyDescent="0.25">
      <c r="B21" s="19"/>
      <c r="F21" s="25"/>
      <c r="G21" s="25"/>
      <c r="H21" s="25"/>
      <c r="I21" s="25"/>
      <c r="J21" s="25"/>
    </row>
    <row r="22" spans="2:10" x14ac:dyDescent="0.25">
      <c r="B22" s="19"/>
      <c r="F22" s="25"/>
      <c r="G22" s="25"/>
      <c r="H22" s="25"/>
      <c r="I22" s="25"/>
      <c r="J22" s="25"/>
    </row>
    <row r="23" spans="2:10" x14ac:dyDescent="0.25">
      <c r="B23" s="19"/>
      <c r="F23" s="25"/>
      <c r="G23" s="25"/>
      <c r="H23" s="25"/>
      <c r="I23" s="25"/>
      <c r="J23" s="25"/>
    </row>
    <row r="24" spans="2:10" x14ac:dyDescent="0.25">
      <c r="B24" s="19"/>
    </row>
    <row r="25" spans="2:10" x14ac:dyDescent="0.25">
      <c r="B25" s="19"/>
    </row>
  </sheetData>
  <sheetProtection algorithmName="SHA-512" hashValue="/lW6ZQFLqnz76UJCBYjbCNkPcY+PBX8RN9daqOnSd9LiI1+g1s7rJnMHBeWQ/E/ePFHV3jgtYPpb/63DmIP0zQ==" saltValue="m70CGAc0Ep4NsokdNYBcjg==" spinCount="100000" sheet="1" objects="1" scenarios="1"/>
  <hyperlinks>
    <hyperlink ref="C1" location="'Overview dashboard'!A1" display="Back to overview" xr:uid="{0F56479F-517E-48E3-AC77-F9B199E994F7}"/>
    <hyperlink ref="E3" location="'Notes overview'!A1" display="Notes (click here to jump too notes overview tab)" xr:uid="{94696BB5-AFBD-484C-B75C-CD6BC84E8B86}"/>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11727D-5225-4BC8-B778-C910597BAA0F}">
          <x14:formula1>
            <xm:f>Ratings!$A$1:$A$4</xm:f>
          </x14:formula1>
          <xm:sqref>C4:C12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07ED4-92D7-4E9A-BAC5-1AC5091E9AA1}">
  <sheetPr>
    <tabColor theme="8" tint="0.79998168889431442"/>
  </sheetPr>
  <dimension ref="A1:J20"/>
  <sheetViews>
    <sheetView zoomScale="90" zoomScaleNormal="90" workbookViewId="0">
      <selection activeCell="E4" activeCellId="1" sqref="C4:C8 E4:E8"/>
    </sheetView>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92.85546875" style="1" customWidth="1"/>
    <col min="6" max="16384" width="9.140625" style="1"/>
  </cols>
  <sheetData>
    <row r="1" spans="1:10" ht="41.25" customHeight="1" x14ac:dyDescent="0.25">
      <c r="A1" s="22" t="s">
        <v>37</v>
      </c>
      <c r="C1" s="114" t="s">
        <v>47</v>
      </c>
    </row>
    <row r="2" spans="1:10" x14ac:dyDescent="0.25">
      <c r="G2" s="16"/>
      <c r="H2" s="16"/>
      <c r="I2" s="16"/>
      <c r="J2" s="16"/>
    </row>
    <row r="3" spans="1:10" ht="18.75" x14ac:dyDescent="0.25">
      <c r="A3" s="29" t="s">
        <v>49</v>
      </c>
      <c r="B3" s="30"/>
      <c r="C3" s="29" t="s">
        <v>50</v>
      </c>
      <c r="D3" s="9"/>
      <c r="E3" s="122" t="s">
        <v>249</v>
      </c>
      <c r="G3" s="16"/>
      <c r="H3" s="16"/>
      <c r="I3" s="25"/>
      <c r="J3" s="16"/>
    </row>
    <row r="4" spans="1:10" ht="15.75" x14ac:dyDescent="0.25">
      <c r="A4" s="23" t="s">
        <v>146</v>
      </c>
      <c r="B4" s="72"/>
      <c r="C4" s="212"/>
      <c r="D4" s="9"/>
      <c r="E4" s="211"/>
      <c r="G4" s="47">
        <f>_xlfn.XLOOKUP(C4,Ratings!A:A,Ratings!B:B,"")</f>
        <v>0</v>
      </c>
      <c r="H4" s="16"/>
      <c r="I4" s="25"/>
      <c r="J4" s="16"/>
    </row>
    <row r="5" spans="1:10" ht="30" x14ac:dyDescent="0.25">
      <c r="A5" s="23" t="s">
        <v>147</v>
      </c>
      <c r="B5" s="72"/>
      <c r="C5" s="212"/>
      <c r="D5" s="9"/>
      <c r="E5" s="211"/>
      <c r="G5" s="47">
        <f>_xlfn.XLOOKUP(C5,Ratings!A:A,Ratings!B:B,"")</f>
        <v>0</v>
      </c>
      <c r="H5" s="16"/>
      <c r="I5" s="25"/>
      <c r="J5" s="16"/>
    </row>
    <row r="6" spans="1:10" ht="15.75" x14ac:dyDescent="0.25">
      <c r="A6" s="23" t="s">
        <v>148</v>
      </c>
      <c r="B6" s="72"/>
      <c r="C6" s="212"/>
      <c r="D6" s="9"/>
      <c r="E6" s="211"/>
      <c r="G6" s="47">
        <f>_xlfn.XLOOKUP(C6,Ratings!A:A,Ratings!B:B,"")</f>
        <v>0</v>
      </c>
      <c r="H6" s="16"/>
      <c r="I6" s="25"/>
      <c r="J6" s="16"/>
    </row>
    <row r="7" spans="1:10" ht="30" x14ac:dyDescent="0.25">
      <c r="A7" s="42" t="s">
        <v>150</v>
      </c>
      <c r="B7" s="72"/>
      <c r="C7" s="212"/>
      <c r="D7" s="9"/>
      <c r="E7" s="211"/>
      <c r="G7" s="47">
        <f>_xlfn.XLOOKUP(C7,Ratings!A:A,Ratings!B:B,"")</f>
        <v>0</v>
      </c>
      <c r="H7" s="16"/>
      <c r="I7" s="25"/>
      <c r="J7" s="16"/>
    </row>
    <row r="8" spans="1:10" ht="30.75" x14ac:dyDescent="0.25">
      <c r="A8" s="172" t="s">
        <v>151</v>
      </c>
      <c r="B8" s="18"/>
      <c r="C8" s="212"/>
      <c r="D8" s="9"/>
      <c r="E8" s="211"/>
      <c r="G8" s="47">
        <f>_xlfn.XLOOKUP(C8,Ratings!A:A,Ratings!B:B,"")</f>
        <v>0</v>
      </c>
      <c r="H8" s="16"/>
      <c r="I8" s="25"/>
      <c r="J8" s="16"/>
    </row>
    <row r="9" spans="1:10" x14ac:dyDescent="0.25">
      <c r="B9" s="19"/>
      <c r="G9" s="16">
        <f>SUM(G4:G8)</f>
        <v>0</v>
      </c>
      <c r="H9" s="16">
        <f>AVERAGE(G4:G8)</f>
        <v>0</v>
      </c>
      <c r="I9" s="25"/>
      <c r="J9" s="16"/>
    </row>
    <row r="10" spans="1:10" x14ac:dyDescent="0.25">
      <c r="B10" s="19"/>
      <c r="E10" s="16"/>
      <c r="G10" s="16"/>
      <c r="H10" s="16"/>
      <c r="I10" s="25"/>
      <c r="J10" s="16"/>
    </row>
    <row r="11" spans="1:10" x14ac:dyDescent="0.25">
      <c r="B11" s="20"/>
      <c r="G11" s="16"/>
      <c r="H11" s="16"/>
      <c r="I11" s="25"/>
      <c r="J11" s="16"/>
    </row>
    <row r="12" spans="1:10" x14ac:dyDescent="0.25">
      <c r="B12" s="20"/>
      <c r="G12" s="16"/>
      <c r="H12" s="16"/>
      <c r="I12" s="16"/>
      <c r="J12" s="16"/>
    </row>
    <row r="13" spans="1:10" x14ac:dyDescent="0.25">
      <c r="B13" s="20"/>
    </row>
    <row r="14" spans="1:10" x14ac:dyDescent="0.25">
      <c r="B14" s="20"/>
    </row>
    <row r="15" spans="1:10" x14ac:dyDescent="0.25">
      <c r="B15" s="21"/>
    </row>
    <row r="16" spans="1:10" x14ac:dyDescent="0.25">
      <c r="B16" s="19"/>
    </row>
    <row r="17" spans="2:2" x14ac:dyDescent="0.25">
      <c r="B17" s="19"/>
    </row>
    <row r="18" spans="2:2" x14ac:dyDescent="0.25">
      <c r="B18" s="19"/>
    </row>
    <row r="19" spans="2:2" x14ac:dyDescent="0.25">
      <c r="B19" s="19"/>
    </row>
    <row r="20" spans="2:2" x14ac:dyDescent="0.25">
      <c r="B20" s="19"/>
    </row>
  </sheetData>
  <sheetProtection algorithmName="SHA-512" hashValue="Yjkxzz9Ob6h0qFX9bk9Vbh+F99KsIIO4Wc+k/X95QsMLoMVlccK1gi1w1k7LRTSi5l2LdyGV6Vu8Fj3KXLJ6xQ==" saltValue="uNpfG/f/4E8/sBpxx6EvsA==" spinCount="100000" sheet="1" objects="1" scenarios="1"/>
  <hyperlinks>
    <hyperlink ref="A7" r:id="rId1" xr:uid="{EC7EFA9D-46BB-479B-B8E3-34C2918E16C8}"/>
    <hyperlink ref="C1" location="'Overview dashboard'!A1" display="Back to overview" xr:uid="{9C9AF655-178F-47C6-823D-A507319C8716}"/>
    <hyperlink ref="E3" location="'Notes overview'!A1" display="Notes (click here to jump too notes overview tab)" xr:uid="{19FD1B09-E92F-4827-A654-BD3AF98B696A}"/>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51CCDB7-3046-4FF9-A70B-A8CEE11374D7}">
          <x14:formula1>
            <xm:f>Ratings!$A$1:$A$4</xm:f>
          </x14:formula1>
          <xm:sqref>C4:C8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F1B4-FB50-4838-A2FB-F5D3DBB8C339}">
  <sheetPr>
    <tabColor theme="7" tint="0.79998168889431442"/>
  </sheetPr>
  <dimension ref="A1:I40"/>
  <sheetViews>
    <sheetView topLeftCell="A17" zoomScale="90" zoomScaleNormal="90" workbookViewId="0">
      <selection activeCell="E29" activeCellId="10" sqref="C4:C5 E4:E5 E7:E11 C7:C11 C13:C19 E13:E19 C21:C27 E22:E23 E21:E27 C29:C36 E29:E36"/>
    </sheetView>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96.7109375" style="1" customWidth="1"/>
    <col min="6" max="16384" width="9.140625" style="1"/>
  </cols>
  <sheetData>
    <row r="1" spans="1:9" ht="41.25" customHeight="1" x14ac:dyDescent="0.25">
      <c r="A1" s="22" t="s">
        <v>38</v>
      </c>
      <c r="C1" s="114" t="s">
        <v>47</v>
      </c>
    </row>
    <row r="3" spans="1:9" ht="18.75" x14ac:dyDescent="0.25">
      <c r="A3" s="83" t="s">
        <v>49</v>
      </c>
      <c r="B3" s="30"/>
      <c r="C3" s="29" t="s">
        <v>50</v>
      </c>
      <c r="D3" s="9"/>
      <c r="E3" s="122" t="s">
        <v>249</v>
      </c>
      <c r="F3" s="25"/>
      <c r="G3" s="25"/>
      <c r="H3" s="25"/>
      <c r="I3" s="25"/>
    </row>
    <row r="4" spans="1:9" ht="30.75" x14ac:dyDescent="0.25">
      <c r="A4" s="141" t="s">
        <v>309</v>
      </c>
      <c r="B4" s="82"/>
      <c r="C4" s="212"/>
      <c r="D4" s="9"/>
      <c r="E4" s="211"/>
      <c r="F4" s="25"/>
      <c r="G4" s="16">
        <f>_xlfn.XLOOKUP(C4,Ratings!A:A,Ratings!B:B,"")</f>
        <v>0</v>
      </c>
      <c r="H4" s="16"/>
      <c r="I4" s="16"/>
    </row>
    <row r="5" spans="1:9" ht="15.75" x14ac:dyDescent="0.25">
      <c r="A5" s="75" t="s">
        <v>152</v>
      </c>
      <c r="B5" s="19"/>
      <c r="C5" s="212"/>
      <c r="D5" s="9"/>
      <c r="E5" s="211"/>
      <c r="F5" s="25"/>
      <c r="G5" s="16">
        <f>_xlfn.XLOOKUP(C5,Ratings!A:A,Ratings!B:B,"")</f>
        <v>0</v>
      </c>
      <c r="H5" s="16"/>
      <c r="I5" s="16"/>
    </row>
    <row r="6" spans="1:9" ht="15.75" x14ac:dyDescent="0.25">
      <c r="A6" s="175" t="s">
        <v>153</v>
      </c>
      <c r="B6" s="82"/>
      <c r="C6" s="86"/>
      <c r="D6" s="9"/>
      <c r="E6" s="35"/>
      <c r="F6" s="25"/>
      <c r="G6" s="16"/>
      <c r="H6" s="16"/>
      <c r="I6" s="16"/>
    </row>
    <row r="7" spans="1:9" ht="15.75" x14ac:dyDescent="0.25">
      <c r="A7" s="174" t="s">
        <v>310</v>
      </c>
      <c r="B7" s="82"/>
      <c r="C7" s="212"/>
      <c r="D7" s="9"/>
      <c r="E7" s="211"/>
      <c r="F7" s="25"/>
      <c r="G7" s="16">
        <f>_xlfn.XLOOKUP(C7,Ratings!A:A,Ratings!B:B,"")</f>
        <v>0</v>
      </c>
      <c r="H7" s="16"/>
      <c r="I7" s="16"/>
    </row>
    <row r="8" spans="1:9" ht="15.75" x14ac:dyDescent="0.25">
      <c r="A8" s="174" t="s">
        <v>311</v>
      </c>
      <c r="B8" s="82"/>
      <c r="C8" s="212"/>
      <c r="D8" s="9"/>
      <c r="E8" s="211"/>
      <c r="F8" s="25"/>
      <c r="G8" s="16">
        <f>_xlfn.XLOOKUP(C8,Ratings!A:A,Ratings!B:B,"")</f>
        <v>0</v>
      </c>
      <c r="H8" s="16"/>
      <c r="I8" s="16"/>
    </row>
    <row r="9" spans="1:9" ht="15.75" x14ac:dyDescent="0.25">
      <c r="A9" s="174" t="s">
        <v>312</v>
      </c>
      <c r="B9" s="82"/>
      <c r="C9" s="212"/>
      <c r="D9" s="9"/>
      <c r="E9" s="211"/>
      <c r="F9" s="25"/>
      <c r="G9" s="16">
        <f>_xlfn.XLOOKUP(C9,Ratings!A:A,Ratings!B:B,"")</f>
        <v>0</v>
      </c>
      <c r="H9" s="16"/>
      <c r="I9" s="16"/>
    </row>
    <row r="10" spans="1:9" ht="15.75" x14ac:dyDescent="0.25">
      <c r="A10" s="174" t="s">
        <v>313</v>
      </c>
      <c r="B10" s="82"/>
      <c r="C10" s="212"/>
      <c r="D10" s="9"/>
      <c r="E10" s="211"/>
      <c r="F10" s="25"/>
      <c r="G10" s="16">
        <f>_xlfn.XLOOKUP(C10,Ratings!A:A,Ratings!B:B,"")</f>
        <v>0</v>
      </c>
      <c r="H10" s="16"/>
      <c r="I10" s="16"/>
    </row>
    <row r="11" spans="1:9" ht="15.75" x14ac:dyDescent="0.25">
      <c r="A11" s="174" t="s">
        <v>314</v>
      </c>
      <c r="B11" s="82"/>
      <c r="C11" s="212"/>
      <c r="D11" s="9"/>
      <c r="E11" s="211"/>
      <c r="F11" s="25"/>
      <c r="G11" s="16">
        <f>_xlfn.XLOOKUP(C11,Ratings!A:A,Ratings!B:B,"")</f>
        <v>0</v>
      </c>
      <c r="H11" s="16"/>
      <c r="I11" s="16"/>
    </row>
    <row r="12" spans="1:9" ht="15.75" x14ac:dyDescent="0.25">
      <c r="A12" s="175" t="s">
        <v>154</v>
      </c>
      <c r="B12" s="72"/>
      <c r="C12" s="34"/>
      <c r="D12" s="9"/>
      <c r="E12" s="35"/>
      <c r="F12" s="25"/>
      <c r="G12" s="16"/>
      <c r="H12" s="16"/>
      <c r="I12" s="16"/>
    </row>
    <row r="13" spans="1:9" ht="15.75" x14ac:dyDescent="0.25">
      <c r="A13" s="176" t="s">
        <v>315</v>
      </c>
      <c r="B13" s="72"/>
      <c r="C13" s="212"/>
      <c r="D13" s="9"/>
      <c r="E13" s="211"/>
      <c r="F13" s="25"/>
      <c r="G13" s="16">
        <f>_xlfn.XLOOKUP(C13,Ratings!A:A,Ratings!B:B,"")</f>
        <v>0</v>
      </c>
      <c r="H13" s="16"/>
      <c r="I13" s="16"/>
    </row>
    <row r="14" spans="1:9" ht="15.75" x14ac:dyDescent="0.25">
      <c r="A14" s="176" t="s">
        <v>316</v>
      </c>
      <c r="B14" s="72"/>
      <c r="C14" s="212"/>
      <c r="D14" s="9"/>
      <c r="E14" s="211"/>
      <c r="F14" s="25"/>
      <c r="G14" s="16">
        <f>_xlfn.XLOOKUP(C14,Ratings!A:A,Ratings!B:B,"")</f>
        <v>0</v>
      </c>
      <c r="H14" s="16"/>
      <c r="I14" s="16"/>
    </row>
    <row r="15" spans="1:9" ht="30.75" x14ac:dyDescent="0.25">
      <c r="A15" s="176" t="s">
        <v>317</v>
      </c>
      <c r="B15" s="72"/>
      <c r="C15" s="212"/>
      <c r="D15" s="9"/>
      <c r="E15" s="211"/>
      <c r="F15" s="25"/>
      <c r="G15" s="16">
        <f>_xlfn.XLOOKUP(C15,Ratings!A:A,Ratings!B:B,"")</f>
        <v>0</v>
      </c>
      <c r="H15" s="16"/>
      <c r="I15" s="16"/>
    </row>
    <row r="16" spans="1:9" ht="15.75" x14ac:dyDescent="0.25">
      <c r="A16" s="176" t="s">
        <v>318</v>
      </c>
      <c r="B16" s="72"/>
      <c r="C16" s="212"/>
      <c r="D16" s="9"/>
      <c r="E16" s="211"/>
      <c r="F16" s="25"/>
      <c r="G16" s="16">
        <f>_xlfn.XLOOKUP(C16,Ratings!A:A,Ratings!B:B,"")</f>
        <v>0</v>
      </c>
      <c r="H16" s="16"/>
      <c r="I16" s="16"/>
    </row>
    <row r="17" spans="1:9" ht="15.75" x14ac:dyDescent="0.25">
      <c r="A17" s="176" t="s">
        <v>319</v>
      </c>
      <c r="B17" s="72"/>
      <c r="C17" s="212"/>
      <c r="D17" s="9"/>
      <c r="E17" s="211"/>
      <c r="F17" s="25"/>
      <c r="G17" s="16">
        <f>_xlfn.XLOOKUP(C17,Ratings!A:A,Ratings!B:B,"")</f>
        <v>0</v>
      </c>
      <c r="H17" s="16"/>
      <c r="I17" s="16"/>
    </row>
    <row r="18" spans="1:9" ht="30.75" x14ac:dyDescent="0.25">
      <c r="A18" s="176" t="s">
        <v>320</v>
      </c>
      <c r="B18" s="72"/>
      <c r="C18" s="212"/>
      <c r="D18" s="9"/>
      <c r="E18" s="211"/>
      <c r="F18" s="25"/>
      <c r="G18" s="16">
        <f>_xlfn.XLOOKUP(C18,Ratings!A:A,Ratings!B:B,"")</f>
        <v>0</v>
      </c>
      <c r="H18" s="16"/>
      <c r="I18" s="16"/>
    </row>
    <row r="19" spans="1:9" ht="30.75" x14ac:dyDescent="0.25">
      <c r="A19" s="176" t="s">
        <v>321</v>
      </c>
      <c r="B19" s="72"/>
      <c r="C19" s="212"/>
      <c r="E19" s="216"/>
      <c r="F19" s="25"/>
      <c r="G19" s="16">
        <f>_xlfn.XLOOKUP(C19,Ratings!A:A,Ratings!B:B,"")</f>
        <v>0</v>
      </c>
      <c r="H19" s="16"/>
      <c r="I19" s="16"/>
    </row>
    <row r="20" spans="1:9" ht="30.75" x14ac:dyDescent="0.25">
      <c r="A20" s="178" t="s">
        <v>155</v>
      </c>
      <c r="B20" s="72"/>
      <c r="C20" s="34"/>
      <c r="D20" s="9"/>
      <c r="E20" s="35"/>
      <c r="F20" s="25"/>
      <c r="G20" s="16"/>
      <c r="H20" s="16"/>
      <c r="I20" s="16"/>
    </row>
    <row r="21" spans="1:9" ht="15.75" x14ac:dyDescent="0.25">
      <c r="A21" s="176" t="s">
        <v>322</v>
      </c>
      <c r="B21" s="72"/>
      <c r="C21" s="212"/>
      <c r="D21" s="9"/>
      <c r="E21" s="211"/>
      <c r="F21" s="25"/>
      <c r="G21" s="16">
        <f>_xlfn.XLOOKUP(C21,Ratings!A:A,Ratings!B:B,"")</f>
        <v>0</v>
      </c>
      <c r="H21" s="16"/>
      <c r="I21" s="16"/>
    </row>
    <row r="22" spans="1:9" ht="15.75" x14ac:dyDescent="0.25">
      <c r="A22" s="176" t="s">
        <v>323</v>
      </c>
      <c r="B22" s="72"/>
      <c r="C22" s="212"/>
      <c r="D22" s="9"/>
      <c r="E22" s="211"/>
      <c r="F22" s="25"/>
      <c r="G22" s="16">
        <f>_xlfn.XLOOKUP(C22,Ratings!A:A,Ratings!B:B,"")</f>
        <v>0</v>
      </c>
      <c r="H22" s="16"/>
      <c r="I22" s="16"/>
    </row>
    <row r="23" spans="1:9" ht="45.75" x14ac:dyDescent="0.25">
      <c r="A23" s="176" t="s">
        <v>324</v>
      </c>
      <c r="B23" s="72"/>
      <c r="C23" s="212"/>
      <c r="D23" s="9"/>
      <c r="E23" s="211"/>
      <c r="F23" s="25"/>
      <c r="G23" s="16">
        <f>_xlfn.XLOOKUP(C23,Ratings!A:A,Ratings!B:B,"")</f>
        <v>0</v>
      </c>
      <c r="H23" s="16"/>
      <c r="I23" s="16"/>
    </row>
    <row r="24" spans="1:9" ht="30.75" x14ac:dyDescent="0.25">
      <c r="A24" s="176" t="s">
        <v>325</v>
      </c>
      <c r="B24" s="72"/>
      <c r="C24" s="212"/>
      <c r="D24" s="9"/>
      <c r="E24" s="211"/>
      <c r="F24" s="25"/>
      <c r="G24" s="16">
        <f>_xlfn.XLOOKUP(C24,Ratings!A:A,Ratings!B:B,"")</f>
        <v>0</v>
      </c>
      <c r="H24" s="16"/>
      <c r="I24" s="16"/>
    </row>
    <row r="25" spans="1:9" ht="30.75" x14ac:dyDescent="0.25">
      <c r="A25" s="176" t="s">
        <v>326</v>
      </c>
      <c r="B25" s="72"/>
      <c r="C25" s="212"/>
      <c r="D25" s="9"/>
      <c r="E25" s="211"/>
      <c r="F25" s="25"/>
      <c r="G25" s="16">
        <f>_xlfn.XLOOKUP(C25,Ratings!A:A,Ratings!B:B,"")</f>
        <v>0</v>
      </c>
      <c r="H25" s="16"/>
      <c r="I25" s="16"/>
    </row>
    <row r="26" spans="1:9" ht="30.75" x14ac:dyDescent="0.25">
      <c r="A26" s="176" t="s">
        <v>327</v>
      </c>
      <c r="B26" s="72"/>
      <c r="C26" s="212"/>
      <c r="D26" s="9"/>
      <c r="E26" s="211"/>
      <c r="F26" s="25"/>
      <c r="G26" s="16">
        <f>_xlfn.XLOOKUP(C26,Ratings!A:A,Ratings!B:B,"")</f>
        <v>0</v>
      </c>
      <c r="H26" s="16"/>
      <c r="I26" s="16"/>
    </row>
    <row r="27" spans="1:9" ht="15.75" x14ac:dyDescent="0.25">
      <c r="A27" s="176" t="s">
        <v>328</v>
      </c>
      <c r="B27" s="72"/>
      <c r="C27" s="212"/>
      <c r="D27" s="9"/>
      <c r="E27" s="211"/>
      <c r="F27" s="25"/>
      <c r="G27" s="16">
        <f>_xlfn.XLOOKUP(C27,Ratings!A:A,Ratings!B:B,"")</f>
        <v>0</v>
      </c>
      <c r="H27" s="16"/>
      <c r="I27" s="16"/>
    </row>
    <row r="28" spans="1:9" ht="15.75" x14ac:dyDescent="0.25">
      <c r="A28" s="179" t="s">
        <v>329</v>
      </c>
      <c r="B28" s="72"/>
      <c r="C28" s="34"/>
      <c r="D28" s="9"/>
      <c r="E28" s="35"/>
      <c r="F28" s="25"/>
      <c r="G28" s="16"/>
      <c r="H28" s="16"/>
      <c r="I28" s="16"/>
    </row>
    <row r="29" spans="1:9" ht="15.75" x14ac:dyDescent="0.25">
      <c r="A29" s="141" t="s">
        <v>330</v>
      </c>
      <c r="B29" s="72"/>
      <c r="C29" s="212"/>
      <c r="D29" s="9"/>
      <c r="E29" s="211"/>
      <c r="F29" s="25"/>
      <c r="G29" s="16">
        <f>_xlfn.XLOOKUP(C29,Ratings!A:A,Ratings!B:B,"")</f>
        <v>0</v>
      </c>
      <c r="H29" s="16"/>
      <c r="I29" s="16"/>
    </row>
    <row r="30" spans="1:9" ht="15.75" x14ac:dyDescent="0.25">
      <c r="A30" s="141" t="s">
        <v>331</v>
      </c>
      <c r="B30" s="72"/>
      <c r="C30" s="212"/>
      <c r="D30" s="9"/>
      <c r="E30" s="211"/>
      <c r="F30" s="25"/>
      <c r="G30" s="16">
        <f>_xlfn.XLOOKUP(C30,Ratings!A:A,Ratings!B:B,"")</f>
        <v>0</v>
      </c>
      <c r="H30" s="16"/>
      <c r="I30" s="16"/>
    </row>
    <row r="31" spans="1:9" ht="45.75" x14ac:dyDescent="0.25">
      <c r="A31" s="141" t="s">
        <v>332</v>
      </c>
      <c r="B31" s="72"/>
      <c r="C31" s="212"/>
      <c r="D31" s="9"/>
      <c r="E31" s="211"/>
      <c r="F31" s="25"/>
      <c r="G31" s="16">
        <f>_xlfn.XLOOKUP(C31,Ratings!A:A,Ratings!B:B,"")</f>
        <v>0</v>
      </c>
      <c r="H31" s="16"/>
      <c r="I31" s="16"/>
    </row>
    <row r="32" spans="1:9" ht="45.75" x14ac:dyDescent="0.25">
      <c r="A32" s="141" t="s">
        <v>333</v>
      </c>
      <c r="B32" s="72"/>
      <c r="C32" s="212"/>
      <c r="D32" s="9"/>
      <c r="E32" s="211"/>
      <c r="F32" s="25"/>
      <c r="G32" s="16">
        <f>_xlfn.XLOOKUP(C32,Ratings!A:A,Ratings!B:B,"")</f>
        <v>0</v>
      </c>
      <c r="H32" s="16"/>
      <c r="I32" s="16"/>
    </row>
    <row r="33" spans="1:9" ht="15.75" x14ac:dyDescent="0.25">
      <c r="A33" s="151" t="s">
        <v>334</v>
      </c>
      <c r="B33" s="72"/>
      <c r="C33" s="212"/>
      <c r="D33" s="9"/>
      <c r="E33" s="211"/>
      <c r="F33" s="25"/>
      <c r="G33" s="16">
        <f>_xlfn.XLOOKUP(C33,Ratings!A:A,Ratings!B:B,"")</f>
        <v>0</v>
      </c>
      <c r="H33" s="16"/>
      <c r="I33" s="16"/>
    </row>
    <row r="34" spans="1:9" ht="15.75" x14ac:dyDescent="0.25">
      <c r="A34" s="151" t="s">
        <v>335</v>
      </c>
      <c r="B34" s="72"/>
      <c r="C34" s="212"/>
      <c r="D34" s="9"/>
      <c r="E34" s="211"/>
      <c r="F34" s="25"/>
      <c r="G34" s="16">
        <f>_xlfn.XLOOKUP(C34,Ratings!A:A,Ratings!B:B,"")</f>
        <v>0</v>
      </c>
      <c r="H34" s="16"/>
      <c r="I34" s="16"/>
    </row>
    <row r="35" spans="1:9" ht="15.75" x14ac:dyDescent="0.25">
      <c r="A35" s="151" t="s">
        <v>336</v>
      </c>
      <c r="B35" s="72"/>
      <c r="C35" s="212"/>
      <c r="D35" s="9"/>
      <c r="E35" s="211"/>
      <c r="F35" s="25"/>
      <c r="G35" s="16">
        <f>_xlfn.XLOOKUP(C35,Ratings!A:A,Ratings!B:B,"")</f>
        <v>0</v>
      </c>
      <c r="H35" s="16"/>
      <c r="I35" s="16"/>
    </row>
    <row r="36" spans="1:9" ht="30" x14ac:dyDescent="0.25">
      <c r="A36" s="85" t="s">
        <v>156</v>
      </c>
      <c r="B36" s="72"/>
      <c r="C36" s="212"/>
      <c r="D36" s="9"/>
      <c r="E36" s="211"/>
      <c r="F36" s="25"/>
      <c r="G36" s="16">
        <f>_xlfn.XLOOKUP(C36,Ratings!A:A,Ratings!B:B,"")</f>
        <v>0</v>
      </c>
      <c r="H36" s="16"/>
      <c r="I36" s="16"/>
    </row>
    <row r="37" spans="1:9" x14ac:dyDescent="0.25">
      <c r="F37" s="25"/>
      <c r="G37" s="16"/>
      <c r="H37" s="16"/>
      <c r="I37" s="16"/>
    </row>
    <row r="38" spans="1:9" x14ac:dyDescent="0.25">
      <c r="F38" s="25"/>
      <c r="G38" s="16"/>
      <c r="H38" s="16"/>
      <c r="I38" s="16"/>
    </row>
    <row r="39" spans="1:9" x14ac:dyDescent="0.25">
      <c r="G39" s="16">
        <f>SUM(G4:G36)</f>
        <v>0</v>
      </c>
      <c r="H39" s="16">
        <f>AVERAGE(G4:G36)</f>
        <v>0</v>
      </c>
      <c r="I39" s="16"/>
    </row>
    <row r="40" spans="1:9" x14ac:dyDescent="0.25">
      <c r="G40" s="16"/>
      <c r="H40" s="16"/>
      <c r="I40" s="16"/>
    </row>
  </sheetData>
  <sheetProtection algorithmName="SHA-512" hashValue="ZeToExfSqIEmKMttMOKjMr6XWu6sCR8n9BhdpRLwPH4coJy+cLbO3z8s9lHzCjWwGwqc5e4t7bPoJ6zz6Yqu1g==" saltValue="36LU3dLFYI+FnmwFwmE/dw==" spinCount="100000" sheet="1" objects="1" scenarios="1"/>
  <hyperlinks>
    <hyperlink ref="C1" location="'Overview dashboard'!A1" display="Back to overview" xr:uid="{38D374C6-790B-4AC8-A13F-1BA179FA793A}"/>
    <hyperlink ref="E3" location="'Notes overview'!A1" display="Notes (click here to jump too notes overview tab)" xr:uid="{30E371F1-1ADD-49D8-A8B7-5866A92D052B}"/>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4A91EDC-C2B5-4A5F-B6CA-187388BB37D9}">
          <x14:formula1>
            <xm:f>Ratings!$A$1:$A$4</xm:f>
          </x14:formula1>
          <xm:sqref>C13:C27 C7:C11 C4:C5 C29:C36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9A023-1AE6-4C90-92E1-9E204765937B}">
  <sheetPr>
    <tabColor theme="6" tint="0.79998168889431442"/>
  </sheetPr>
  <dimension ref="A1:J37"/>
  <sheetViews>
    <sheetView zoomScale="90" zoomScaleNormal="90" workbookViewId="0">
      <selection activeCell="E20" activeCellId="5" sqref="C5:C10 E5:E10 E12:E18 C12:C18 C20:C24 E20:E24"/>
    </sheetView>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70" style="1" customWidth="1"/>
    <col min="6" max="16384" width="9.140625" style="1"/>
  </cols>
  <sheetData>
    <row r="1" spans="1:10" ht="41.25" customHeight="1" x14ac:dyDescent="0.25">
      <c r="A1" s="22" t="s">
        <v>157</v>
      </c>
      <c r="C1" s="114" t="s">
        <v>47</v>
      </c>
    </row>
    <row r="3" spans="1:10" ht="15.75" x14ac:dyDescent="0.25">
      <c r="A3" s="181" t="s">
        <v>49</v>
      </c>
      <c r="B3" s="121"/>
      <c r="C3" s="182" t="s">
        <v>50</v>
      </c>
      <c r="D3" s="161"/>
      <c r="E3" s="122" t="s">
        <v>274</v>
      </c>
    </row>
    <row r="4" spans="1:10" ht="15.75" x14ac:dyDescent="0.25">
      <c r="A4" s="184" t="s">
        <v>337</v>
      </c>
      <c r="B4" s="159"/>
      <c r="C4" s="112"/>
      <c r="D4" s="161"/>
      <c r="E4" s="183"/>
      <c r="F4" s="25"/>
      <c r="G4" s="16"/>
      <c r="H4" s="16"/>
      <c r="I4" s="16"/>
      <c r="J4" s="16"/>
    </row>
    <row r="5" spans="1:10" x14ac:dyDescent="0.25">
      <c r="A5" s="94" t="s">
        <v>158</v>
      </c>
      <c r="B5" s="159"/>
      <c r="C5" s="210"/>
      <c r="D5" s="161"/>
      <c r="E5" s="215"/>
      <c r="F5" s="25"/>
      <c r="G5" s="16">
        <f>_xlfn.XLOOKUP(C5,Ratings!A:A,Ratings!B:B,"")</f>
        <v>0</v>
      </c>
      <c r="H5" s="16"/>
      <c r="I5" s="16"/>
      <c r="J5" s="16"/>
    </row>
    <row r="6" spans="1:10" x14ac:dyDescent="0.25">
      <c r="A6" s="94" t="s">
        <v>159</v>
      </c>
      <c r="B6" s="159"/>
      <c r="C6" s="210"/>
      <c r="D6" s="161"/>
      <c r="E6" s="215"/>
      <c r="F6" s="25"/>
      <c r="G6" s="16">
        <f>_xlfn.XLOOKUP(C6,Ratings!A:A,Ratings!B:B,"")</f>
        <v>0</v>
      </c>
      <c r="H6" s="16"/>
      <c r="I6" s="16"/>
      <c r="J6" s="16"/>
    </row>
    <row r="7" spans="1:10" x14ac:dyDescent="0.25">
      <c r="A7" s="94" t="s">
        <v>160</v>
      </c>
      <c r="B7" s="159"/>
      <c r="C7" s="210"/>
      <c r="D7" s="161"/>
      <c r="E7" s="215"/>
      <c r="F7" s="25"/>
      <c r="G7" s="16">
        <f>_xlfn.XLOOKUP(C7,Ratings!A:A,Ratings!B:B,"")</f>
        <v>0</v>
      </c>
      <c r="H7" s="16"/>
      <c r="I7" s="16"/>
      <c r="J7" s="16"/>
    </row>
    <row r="8" spans="1:10" ht="15.75" x14ac:dyDescent="0.25">
      <c r="A8" s="92" t="s">
        <v>161</v>
      </c>
      <c r="B8" s="159"/>
      <c r="C8" s="210"/>
      <c r="D8" s="161"/>
      <c r="E8" s="215"/>
      <c r="F8" s="25"/>
      <c r="G8" s="16">
        <f>_xlfn.XLOOKUP(C8,Ratings!A:A,Ratings!B:B,"")</f>
        <v>0</v>
      </c>
      <c r="H8" s="16"/>
      <c r="I8" s="16"/>
      <c r="J8" s="16"/>
    </row>
    <row r="9" spans="1:10" ht="15.75" x14ac:dyDescent="0.25">
      <c r="A9" s="92" t="s">
        <v>162</v>
      </c>
      <c r="B9" s="159"/>
      <c r="C9" s="210"/>
      <c r="D9" s="161"/>
      <c r="E9" s="215"/>
      <c r="F9" s="25"/>
      <c r="G9" s="16">
        <f>_xlfn.XLOOKUP(C9,Ratings!A:A,Ratings!B:B,"")</f>
        <v>0</v>
      </c>
      <c r="H9" s="16"/>
      <c r="I9" s="16"/>
      <c r="J9" s="16"/>
    </row>
    <row r="10" spans="1:10" ht="15.75" x14ac:dyDescent="0.25">
      <c r="A10" s="169" t="s">
        <v>163</v>
      </c>
      <c r="B10" s="159"/>
      <c r="C10" s="210"/>
      <c r="D10" s="161"/>
      <c r="E10" s="215"/>
      <c r="F10" s="25"/>
      <c r="G10" s="16">
        <f>_xlfn.XLOOKUP(C10,Ratings!A:A,Ratings!B:B,"")</f>
        <v>0</v>
      </c>
      <c r="H10" s="16"/>
      <c r="I10" s="16"/>
      <c r="J10" s="16"/>
    </row>
    <row r="11" spans="1:10" ht="30.75" x14ac:dyDescent="0.25">
      <c r="A11" s="179" t="s">
        <v>338</v>
      </c>
      <c r="B11" s="159"/>
      <c r="C11" s="112"/>
      <c r="D11" s="161"/>
      <c r="E11" s="183"/>
      <c r="F11" s="25"/>
      <c r="G11" s="16"/>
      <c r="H11" s="16"/>
      <c r="I11" s="16"/>
      <c r="J11" s="16"/>
    </row>
    <row r="12" spans="1:10" ht="15.75" x14ac:dyDescent="0.25">
      <c r="A12" s="162" t="s">
        <v>339</v>
      </c>
      <c r="B12" s="159"/>
      <c r="C12" s="210"/>
      <c r="D12" s="161"/>
      <c r="E12" s="215"/>
      <c r="F12" s="25"/>
      <c r="G12" s="16">
        <f>_xlfn.XLOOKUP(C12,Ratings!A:A,Ratings!B:B,"")</f>
        <v>0</v>
      </c>
      <c r="H12" s="16"/>
      <c r="I12" s="16"/>
      <c r="J12" s="16"/>
    </row>
    <row r="13" spans="1:10" ht="15.75" x14ac:dyDescent="0.25">
      <c r="A13" s="185" t="s">
        <v>340</v>
      </c>
      <c r="B13" s="159"/>
      <c r="C13" s="210"/>
      <c r="D13" s="161"/>
      <c r="E13" s="215"/>
      <c r="F13" s="25"/>
      <c r="G13" s="16">
        <f>_xlfn.XLOOKUP(C13,Ratings!A:A,Ratings!B:B,"")</f>
        <v>0</v>
      </c>
      <c r="H13" s="16"/>
      <c r="I13" s="16"/>
      <c r="J13" s="16"/>
    </row>
    <row r="14" spans="1:10" ht="15.75" x14ac:dyDescent="0.25">
      <c r="A14" s="185" t="s">
        <v>341</v>
      </c>
      <c r="B14" s="159"/>
      <c r="C14" s="210"/>
      <c r="D14" s="161"/>
      <c r="E14" s="215"/>
      <c r="F14" s="25"/>
      <c r="G14" s="16">
        <f>_xlfn.XLOOKUP(C14,Ratings!A:A,Ratings!B:B,"")</f>
        <v>0</v>
      </c>
      <c r="H14" s="16"/>
      <c r="I14" s="16"/>
      <c r="J14" s="16"/>
    </row>
    <row r="15" spans="1:10" ht="15.75" x14ac:dyDescent="0.25">
      <c r="A15" s="185" t="s">
        <v>342</v>
      </c>
      <c r="B15" s="159"/>
      <c r="C15" s="210"/>
      <c r="D15" s="161"/>
      <c r="E15" s="215"/>
      <c r="F15" s="25"/>
      <c r="G15" s="16">
        <f>_xlfn.XLOOKUP(C15,Ratings!A:A,Ratings!B:B,"")</f>
        <v>0</v>
      </c>
      <c r="H15" s="16"/>
      <c r="I15" s="16"/>
      <c r="J15" s="16"/>
    </row>
    <row r="16" spans="1:10" ht="30.75" x14ac:dyDescent="0.25">
      <c r="A16" s="141" t="s">
        <v>343</v>
      </c>
      <c r="B16" s="159"/>
      <c r="C16" s="210"/>
      <c r="D16" s="161"/>
      <c r="E16" s="215"/>
      <c r="F16" s="25"/>
      <c r="G16" s="16">
        <f>_xlfn.XLOOKUP(C16,Ratings!A:A,Ratings!B:B,"")</f>
        <v>0</v>
      </c>
      <c r="H16" s="16"/>
      <c r="I16" s="16"/>
      <c r="J16" s="16"/>
    </row>
    <row r="17" spans="1:10" ht="15.75" x14ac:dyDescent="0.25">
      <c r="A17" s="92" t="s">
        <v>344</v>
      </c>
      <c r="B17" s="159"/>
      <c r="C17" s="210"/>
      <c r="D17" s="161"/>
      <c r="E17" s="215"/>
      <c r="F17" s="25"/>
      <c r="G17" s="16">
        <f>_xlfn.XLOOKUP(C17,Ratings!A:A,Ratings!B:B,"")</f>
        <v>0</v>
      </c>
      <c r="H17" s="16"/>
      <c r="I17" s="16"/>
      <c r="J17" s="16"/>
    </row>
    <row r="18" spans="1:10" ht="30.75" x14ac:dyDescent="0.25">
      <c r="A18" s="186" t="s">
        <v>345</v>
      </c>
      <c r="B18" s="159"/>
      <c r="C18" s="210"/>
      <c r="D18" s="161"/>
      <c r="E18" s="215"/>
      <c r="F18" s="25"/>
      <c r="G18" s="16">
        <f>_xlfn.XLOOKUP(C18,Ratings!A:A,Ratings!B:B,"")</f>
        <v>0</v>
      </c>
      <c r="H18" s="16"/>
      <c r="I18" s="16"/>
      <c r="J18" s="16"/>
    </row>
    <row r="19" spans="1:10" ht="30.75" x14ac:dyDescent="0.25">
      <c r="A19" s="177" t="s">
        <v>346</v>
      </c>
      <c r="B19" s="159"/>
      <c r="C19" s="112"/>
      <c r="D19" s="161"/>
      <c r="E19" s="183"/>
      <c r="F19" s="25"/>
      <c r="G19" s="16"/>
      <c r="H19" s="16"/>
      <c r="I19" s="16"/>
      <c r="J19" s="16"/>
    </row>
    <row r="20" spans="1:10" ht="15.75" x14ac:dyDescent="0.25">
      <c r="A20" s="162" t="s">
        <v>347</v>
      </c>
      <c r="B20" s="159"/>
      <c r="C20" s="210"/>
      <c r="D20" s="161"/>
      <c r="E20" s="215"/>
      <c r="F20" s="25"/>
      <c r="G20" s="16">
        <f>_xlfn.XLOOKUP(C20,Ratings!A:A,Ratings!B:B,"")</f>
        <v>0</v>
      </c>
      <c r="H20" s="16"/>
      <c r="I20" s="16"/>
      <c r="J20" s="16"/>
    </row>
    <row r="21" spans="1:10" ht="15.75" x14ac:dyDescent="0.25">
      <c r="A21" s="162" t="s">
        <v>348</v>
      </c>
      <c r="B21" s="159"/>
      <c r="C21" s="210"/>
      <c r="D21" s="161"/>
      <c r="E21" s="215"/>
      <c r="F21" s="25"/>
      <c r="G21" s="16">
        <f>_xlfn.XLOOKUP(C21,Ratings!A:A,Ratings!B:B,"")</f>
        <v>0</v>
      </c>
      <c r="H21" s="16"/>
      <c r="I21" s="16"/>
      <c r="J21" s="16"/>
    </row>
    <row r="22" spans="1:10" ht="15.75" x14ac:dyDescent="0.25">
      <c r="A22" s="162" t="s">
        <v>349</v>
      </c>
      <c r="B22" s="159"/>
      <c r="C22" s="210"/>
      <c r="D22" s="161"/>
      <c r="E22" s="215"/>
      <c r="F22" s="25"/>
      <c r="G22" s="16">
        <f>_xlfn.XLOOKUP(C22,Ratings!A:A,Ratings!B:B,"")</f>
        <v>0</v>
      </c>
      <c r="H22" s="16"/>
      <c r="I22" s="16"/>
      <c r="J22" s="16"/>
    </row>
    <row r="23" spans="1:10" ht="15.75" x14ac:dyDescent="0.25">
      <c r="A23" s="162" t="s">
        <v>350</v>
      </c>
      <c r="B23" s="159"/>
      <c r="C23" s="210"/>
      <c r="D23" s="161"/>
      <c r="E23" s="215"/>
      <c r="F23" s="25"/>
      <c r="G23" s="16">
        <f>_xlfn.XLOOKUP(C23,Ratings!A:A,Ratings!B:B,"")</f>
        <v>0</v>
      </c>
      <c r="H23" s="16"/>
      <c r="I23" s="16"/>
      <c r="J23" s="16"/>
    </row>
    <row r="24" spans="1:10" ht="16.5" customHeight="1" x14ac:dyDescent="0.25">
      <c r="A24" s="180" t="s">
        <v>164</v>
      </c>
      <c r="B24" s="159"/>
      <c r="C24" s="210"/>
      <c r="D24" s="161"/>
      <c r="E24" s="215"/>
      <c r="F24" s="25"/>
      <c r="G24" s="16">
        <f>_xlfn.XLOOKUP(C24,Ratings!A:A,Ratings!B:B,"")</f>
        <v>0</v>
      </c>
      <c r="H24" s="16"/>
      <c r="I24" s="16"/>
      <c r="J24" s="16"/>
    </row>
    <row r="25" spans="1:10" x14ac:dyDescent="0.25">
      <c r="B25" s="18"/>
      <c r="F25" s="25"/>
      <c r="G25" s="16"/>
      <c r="H25" s="16"/>
      <c r="I25" s="16"/>
      <c r="J25" s="16"/>
    </row>
    <row r="26" spans="1:10" x14ac:dyDescent="0.25">
      <c r="B26" s="19"/>
      <c r="F26" s="25"/>
      <c r="G26" s="16">
        <f>SUM(G4:G24)</f>
        <v>0</v>
      </c>
      <c r="H26" s="16">
        <f>AVERAGE(G4:G24)</f>
        <v>0</v>
      </c>
      <c r="I26" s="16"/>
      <c r="J26" s="16"/>
    </row>
    <row r="27" spans="1:10" x14ac:dyDescent="0.25">
      <c r="B27" s="19"/>
      <c r="E27" s="16"/>
      <c r="F27" s="25"/>
      <c r="G27" s="16"/>
      <c r="H27" s="16"/>
      <c r="I27" s="16"/>
      <c r="J27" s="16"/>
    </row>
    <row r="28" spans="1:10" x14ac:dyDescent="0.25">
      <c r="B28" s="20"/>
      <c r="F28" s="25"/>
      <c r="G28" s="16"/>
      <c r="H28" s="16"/>
      <c r="I28" s="16"/>
      <c r="J28" s="16"/>
    </row>
    <row r="29" spans="1:10" x14ac:dyDescent="0.25">
      <c r="B29" s="20"/>
      <c r="F29" s="25"/>
      <c r="G29" s="25"/>
      <c r="H29" s="25"/>
      <c r="I29" s="25"/>
      <c r="J29" s="25"/>
    </row>
    <row r="30" spans="1:10" x14ac:dyDescent="0.25">
      <c r="B30" s="20"/>
      <c r="F30" s="25"/>
      <c r="G30" s="25"/>
      <c r="H30" s="25"/>
      <c r="I30" s="25"/>
      <c r="J30" s="25"/>
    </row>
    <row r="31" spans="1:10" x14ac:dyDescent="0.25">
      <c r="B31" s="20"/>
      <c r="F31" s="25"/>
      <c r="G31" s="25"/>
      <c r="H31" s="25"/>
      <c r="I31" s="25"/>
      <c r="J31" s="25"/>
    </row>
    <row r="32" spans="1:10" x14ac:dyDescent="0.25">
      <c r="B32" s="21"/>
      <c r="F32" s="25"/>
      <c r="G32" s="25"/>
      <c r="H32" s="25"/>
      <c r="I32" s="25"/>
      <c r="J32" s="25"/>
    </row>
    <row r="33" spans="2:10" x14ac:dyDescent="0.25">
      <c r="B33" s="19"/>
      <c r="F33" s="25"/>
      <c r="G33" s="25"/>
      <c r="H33" s="25"/>
      <c r="I33" s="25"/>
      <c r="J33" s="25"/>
    </row>
    <row r="34" spans="2:10" x14ac:dyDescent="0.25">
      <c r="B34" s="19"/>
    </row>
    <row r="35" spans="2:10" x14ac:dyDescent="0.25">
      <c r="B35" s="19"/>
    </row>
    <row r="36" spans="2:10" x14ac:dyDescent="0.25">
      <c r="B36" s="19"/>
    </row>
    <row r="37" spans="2:10" x14ac:dyDescent="0.25">
      <c r="B37" s="19"/>
    </row>
  </sheetData>
  <sheetProtection algorithmName="SHA-512" hashValue="FJBt/rkYJRDUqz6gK+ZGigYRvri9wAtzNvzYaX3zDS9GaYyZg1nF+Qrcu5OzSkGv8LFKrs/zCfZ0vJk2DEkYzA==" saltValue="Q7T1TF/nrNQM9KaYgCqY1Q==" spinCount="100000" sheet="1" objects="1" scenarios="1"/>
  <hyperlinks>
    <hyperlink ref="C1" location="'Overview dashboard'!A1" display="Back to overview" xr:uid="{92A3CB5B-7830-427C-8136-52E80ED7CBEC}"/>
    <hyperlink ref="E3" location="'Notes overview'!A1" display="Notes (click here to jump too notes overview tab)" xr:uid="{124DFFE9-F58C-4C07-8319-93955D6BE291}"/>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C75BA2D-50E7-43C5-9296-66D2E0A4F182}">
          <x14:formula1>
            <xm:f>Ratings!$A$1:$A$4</xm:f>
          </x14:formula1>
          <xm:sqref>C12:C18 C5:C10 C20:C24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0613-B71C-47D2-8E21-393768F5A70A}">
  <sheetPr>
    <tabColor theme="5" tint="0.79998168889431442"/>
  </sheetPr>
  <dimension ref="A1:K54"/>
  <sheetViews>
    <sheetView topLeftCell="A22" zoomScale="90" zoomScaleNormal="90" workbookViewId="0">
      <selection activeCell="E41" activeCellId="9" sqref="C5:C7 E5:E7 C9:C25 E9:E25 C27:C34 C36:C39 C41:C43 E27:E34 E36:E39 E41:E43"/>
    </sheetView>
  </sheetViews>
  <sheetFormatPr defaultRowHeight="15" x14ac:dyDescent="0.25"/>
  <cols>
    <col min="1" max="1" width="134.28515625" style="1" customWidth="1"/>
    <col min="2" max="2" width="2.85546875" style="1" customWidth="1"/>
    <col min="3" max="3" width="29.7109375" style="1" customWidth="1"/>
    <col min="4" max="4" width="2.5703125" style="1" customWidth="1"/>
    <col min="5" max="5" width="87.7109375" style="1" customWidth="1"/>
    <col min="6" max="16384" width="9.140625" style="1"/>
  </cols>
  <sheetData>
    <row r="1" spans="1:11" ht="41.25" customHeight="1" x14ac:dyDescent="0.25">
      <c r="A1" s="22" t="s">
        <v>40</v>
      </c>
      <c r="C1" s="114" t="s">
        <v>47</v>
      </c>
      <c r="E1" s="146"/>
    </row>
    <row r="2" spans="1:11" ht="45.75" x14ac:dyDescent="0.25">
      <c r="A2" s="77" t="s">
        <v>165</v>
      </c>
      <c r="G2" s="109"/>
      <c r="H2" s="109"/>
      <c r="I2" s="109"/>
      <c r="J2" s="109"/>
      <c r="K2" s="109"/>
    </row>
    <row r="3" spans="1:11" ht="15.75" x14ac:dyDescent="0.25">
      <c r="A3" s="77"/>
      <c r="G3" s="109"/>
      <c r="H3" s="109"/>
      <c r="I3" s="109"/>
      <c r="J3" s="109"/>
      <c r="K3" s="109"/>
    </row>
    <row r="4" spans="1:11" ht="18.75" x14ac:dyDescent="0.25">
      <c r="A4" s="83" t="s">
        <v>49</v>
      </c>
      <c r="B4" s="30"/>
      <c r="C4" s="29" t="s">
        <v>50</v>
      </c>
      <c r="D4" s="9"/>
      <c r="E4" s="122" t="s">
        <v>249</v>
      </c>
      <c r="G4" s="16"/>
      <c r="H4" s="16"/>
      <c r="I4" s="16"/>
      <c r="J4" s="109"/>
      <c r="K4" s="109"/>
    </row>
    <row r="5" spans="1:11" ht="15.75" x14ac:dyDescent="0.25">
      <c r="A5" s="80" t="s">
        <v>351</v>
      </c>
      <c r="B5" s="82"/>
      <c r="C5" s="212"/>
      <c r="D5" s="9"/>
      <c r="E5" s="211"/>
      <c r="G5" s="16">
        <f>_xlfn.XLOOKUP(C5,Ratings!A:A,Ratings!B:B,"")</f>
        <v>0</v>
      </c>
      <c r="H5" s="16"/>
      <c r="I5" s="16"/>
      <c r="J5" s="109"/>
      <c r="K5" s="109"/>
    </row>
    <row r="6" spans="1:11" ht="15.75" x14ac:dyDescent="0.25">
      <c r="A6" s="81" t="s">
        <v>166</v>
      </c>
      <c r="B6" s="82"/>
      <c r="C6" s="212"/>
      <c r="D6" s="9"/>
      <c r="E6" s="211"/>
      <c r="G6" s="16">
        <f>_xlfn.XLOOKUP(C6,Ratings!A:A,Ratings!B:B,"")</f>
        <v>0</v>
      </c>
      <c r="H6" s="16"/>
      <c r="I6" s="16"/>
      <c r="J6" s="109"/>
      <c r="K6" s="109"/>
    </row>
    <row r="7" spans="1:11" ht="15.75" x14ac:dyDescent="0.25">
      <c r="A7" s="80" t="s">
        <v>167</v>
      </c>
      <c r="B7" s="82"/>
      <c r="C7" s="212"/>
      <c r="D7" s="9"/>
      <c r="E7" s="211"/>
      <c r="G7" s="16">
        <f>_xlfn.XLOOKUP(C7,Ratings!A:A,Ratings!B:B,"")</f>
        <v>0</v>
      </c>
      <c r="H7" s="16"/>
      <c r="I7" s="16"/>
      <c r="J7" s="109"/>
      <c r="K7" s="109"/>
    </row>
    <row r="8" spans="1:11" ht="15.75" x14ac:dyDescent="0.25">
      <c r="A8" s="188" t="s">
        <v>168</v>
      </c>
      <c r="B8" s="31"/>
      <c r="C8" s="34"/>
      <c r="D8" s="9"/>
      <c r="E8" s="35"/>
      <c r="G8" s="16"/>
      <c r="H8" s="16"/>
      <c r="I8" s="16"/>
      <c r="J8" s="109"/>
      <c r="K8" s="109"/>
    </row>
    <row r="9" spans="1:11" ht="15.75" x14ac:dyDescent="0.25">
      <c r="A9" s="24" t="s">
        <v>169</v>
      </c>
      <c r="B9" s="31"/>
      <c r="C9" s="212"/>
      <c r="D9" s="9"/>
      <c r="E9" s="211"/>
      <c r="G9" s="16">
        <f>_xlfn.XLOOKUP(C9,Ratings!A:A,Ratings!B:B,"")</f>
        <v>0</v>
      </c>
      <c r="H9" s="16"/>
      <c r="I9" s="16"/>
      <c r="J9" s="109"/>
      <c r="K9" s="109"/>
    </row>
    <row r="10" spans="1:11" ht="15.75" x14ac:dyDescent="0.25">
      <c r="A10" s="24" t="s">
        <v>170</v>
      </c>
      <c r="B10" s="31"/>
      <c r="C10" s="212"/>
      <c r="D10" s="9"/>
      <c r="E10" s="211"/>
      <c r="G10" s="16">
        <f>_xlfn.XLOOKUP(C10,Ratings!A:A,Ratings!B:B,"")</f>
        <v>0</v>
      </c>
      <c r="H10" s="16"/>
      <c r="I10" s="16"/>
      <c r="J10" s="109"/>
      <c r="K10" s="109"/>
    </row>
    <row r="11" spans="1:11" ht="15.75" x14ac:dyDescent="0.25">
      <c r="A11" s="66" t="s">
        <v>171</v>
      </c>
      <c r="B11" s="31"/>
      <c r="C11" s="212"/>
      <c r="D11" s="9"/>
      <c r="E11" s="211"/>
      <c r="G11" s="16">
        <f>_xlfn.XLOOKUP(C11,Ratings!A:A,Ratings!B:B,"")</f>
        <v>0</v>
      </c>
      <c r="H11" s="16"/>
      <c r="I11" s="16"/>
      <c r="J11" s="109"/>
      <c r="K11" s="109"/>
    </row>
    <row r="12" spans="1:11" ht="15.75" x14ac:dyDescent="0.25">
      <c r="A12" s="24" t="s">
        <v>172</v>
      </c>
      <c r="B12" s="31"/>
      <c r="C12" s="212"/>
      <c r="D12" s="9"/>
      <c r="E12" s="211"/>
      <c r="G12" s="16">
        <f>_xlfn.XLOOKUP(C12,Ratings!A:A,Ratings!B:B,"")</f>
        <v>0</v>
      </c>
      <c r="H12" s="16"/>
      <c r="I12" s="16"/>
      <c r="J12" s="109"/>
      <c r="K12" s="109"/>
    </row>
    <row r="13" spans="1:11" ht="15.75" x14ac:dyDescent="0.25">
      <c r="A13" s="24" t="s">
        <v>173</v>
      </c>
      <c r="B13" s="31"/>
      <c r="C13" s="212"/>
      <c r="D13" s="9"/>
      <c r="E13" s="211"/>
      <c r="G13" s="16">
        <f>_xlfn.XLOOKUP(C13,Ratings!A:A,Ratings!B:B,"")</f>
        <v>0</v>
      </c>
      <c r="H13" s="16"/>
      <c r="I13" s="16"/>
      <c r="J13" s="109"/>
      <c r="K13" s="109"/>
    </row>
    <row r="14" spans="1:11" ht="15.75" x14ac:dyDescent="0.25">
      <c r="A14" s="24" t="s">
        <v>174</v>
      </c>
      <c r="B14" s="31"/>
      <c r="C14" s="212"/>
      <c r="D14" s="9"/>
      <c r="E14" s="211"/>
      <c r="G14" s="16">
        <f>_xlfn.XLOOKUP(C14,Ratings!A:A,Ratings!B:B,"")</f>
        <v>0</v>
      </c>
      <c r="H14" s="16"/>
      <c r="I14" s="16"/>
      <c r="J14" s="109"/>
      <c r="K14" s="109"/>
    </row>
    <row r="15" spans="1:11" ht="15.75" x14ac:dyDescent="0.25">
      <c r="A15" s="24" t="s">
        <v>175</v>
      </c>
      <c r="B15" s="31"/>
      <c r="C15" s="212"/>
      <c r="D15" s="9"/>
      <c r="E15" s="211"/>
      <c r="G15" s="16">
        <f>_xlfn.XLOOKUP(C15,Ratings!A:A,Ratings!B:B,"")</f>
        <v>0</v>
      </c>
      <c r="H15" s="16"/>
      <c r="I15" s="16"/>
      <c r="J15" s="109"/>
      <c r="K15" s="109"/>
    </row>
    <row r="16" spans="1:11" ht="15.75" x14ac:dyDescent="0.25">
      <c r="A16" s="24" t="s">
        <v>176</v>
      </c>
      <c r="B16" s="31"/>
      <c r="C16" s="212"/>
      <c r="D16" s="9"/>
      <c r="E16" s="211"/>
      <c r="G16" s="16">
        <f>_xlfn.XLOOKUP(C16,Ratings!A:A,Ratings!B:B,"")</f>
        <v>0</v>
      </c>
      <c r="H16" s="16"/>
      <c r="I16" s="16"/>
      <c r="J16" s="109"/>
      <c r="K16" s="109"/>
    </row>
    <row r="17" spans="1:11" ht="15.75" x14ac:dyDescent="0.25">
      <c r="A17" s="24" t="s">
        <v>177</v>
      </c>
      <c r="B17" s="31"/>
      <c r="C17" s="212"/>
      <c r="D17" s="9"/>
      <c r="E17" s="211"/>
      <c r="G17" s="16">
        <f>_xlfn.XLOOKUP(C17,Ratings!A:A,Ratings!B:B,"")</f>
        <v>0</v>
      </c>
      <c r="H17" s="16"/>
      <c r="I17" s="16"/>
      <c r="J17" s="109"/>
      <c r="K17" s="109"/>
    </row>
    <row r="18" spans="1:11" ht="30.75" x14ac:dyDescent="0.25">
      <c r="A18" s="67" t="s">
        <v>178</v>
      </c>
      <c r="B18" s="31"/>
      <c r="C18" s="212"/>
      <c r="D18" s="9"/>
      <c r="E18" s="213"/>
      <c r="G18" s="16">
        <f>_xlfn.XLOOKUP(C18,Ratings!A:A,Ratings!B:B,"")</f>
        <v>0</v>
      </c>
      <c r="H18" s="16"/>
      <c r="I18" s="16"/>
      <c r="J18" s="109"/>
      <c r="K18" s="109"/>
    </row>
    <row r="19" spans="1:11" ht="45" x14ac:dyDescent="0.25">
      <c r="A19" s="45" t="s">
        <v>179</v>
      </c>
      <c r="B19" s="31"/>
      <c r="C19" s="212"/>
      <c r="D19" s="9"/>
      <c r="E19" s="213"/>
      <c r="G19" s="16">
        <f>_xlfn.XLOOKUP(C19,Ratings!A:A,Ratings!B:B,"")</f>
        <v>0</v>
      </c>
      <c r="H19" s="16"/>
      <c r="I19" s="16"/>
      <c r="J19" s="109"/>
      <c r="K19" s="109"/>
    </row>
    <row r="20" spans="1:11" s="70" customFormat="1" ht="15.75" x14ac:dyDescent="0.25">
      <c r="A20" s="66" t="s">
        <v>180</v>
      </c>
      <c r="B20" s="68"/>
      <c r="C20" s="212"/>
      <c r="D20" s="69"/>
      <c r="E20" s="214"/>
      <c r="G20" s="16">
        <f>_xlfn.XLOOKUP(C20,Ratings!A:A,Ratings!B:B,"")</f>
        <v>0</v>
      </c>
      <c r="H20" s="71"/>
      <c r="I20" s="71"/>
      <c r="J20" s="187"/>
      <c r="K20" s="187"/>
    </row>
    <row r="21" spans="1:11" ht="30" x14ac:dyDescent="0.25">
      <c r="A21" s="45" t="s">
        <v>181</v>
      </c>
      <c r="B21" s="31"/>
      <c r="C21" s="212"/>
      <c r="D21" s="9"/>
      <c r="E21" s="213"/>
      <c r="G21" s="16">
        <f>_xlfn.XLOOKUP(C21,Ratings!A:A,Ratings!B:B,"")</f>
        <v>0</v>
      </c>
      <c r="H21" s="16"/>
      <c r="I21" s="16"/>
      <c r="J21" s="109"/>
      <c r="K21" s="109"/>
    </row>
    <row r="22" spans="1:11" ht="30" x14ac:dyDescent="0.25">
      <c r="A22" s="45" t="s">
        <v>182</v>
      </c>
      <c r="B22" s="31"/>
      <c r="C22" s="212"/>
      <c r="D22" s="9"/>
      <c r="E22" s="213"/>
      <c r="G22" s="16">
        <f>_xlfn.XLOOKUP(C22,Ratings!A:A,Ratings!B:B,"")</f>
        <v>0</v>
      </c>
      <c r="H22" s="16"/>
      <c r="I22" s="16"/>
      <c r="J22" s="109"/>
      <c r="K22" s="109"/>
    </row>
    <row r="23" spans="1:11" ht="15.75" x14ac:dyDescent="0.25">
      <c r="A23" s="99" t="s">
        <v>183</v>
      </c>
      <c r="B23" s="31"/>
      <c r="C23" s="212"/>
      <c r="D23" s="9"/>
      <c r="E23" s="213"/>
      <c r="G23" s="16">
        <f>_xlfn.XLOOKUP(C23,Ratings!A:A,Ratings!B:B,"")</f>
        <v>0</v>
      </c>
      <c r="H23" s="16"/>
      <c r="I23" s="16"/>
      <c r="J23" s="109"/>
      <c r="K23" s="109"/>
    </row>
    <row r="24" spans="1:11" ht="15.75" x14ac:dyDescent="0.25">
      <c r="A24" s="79" t="s">
        <v>184</v>
      </c>
      <c r="B24" s="72"/>
      <c r="C24" s="212"/>
      <c r="D24" s="9"/>
      <c r="E24" s="213"/>
      <c r="G24" s="16">
        <f>_xlfn.XLOOKUP(C24,Ratings!A:A,Ratings!B:B,"")</f>
        <v>0</v>
      </c>
      <c r="H24" s="16"/>
      <c r="I24" s="16"/>
      <c r="J24" s="109"/>
      <c r="K24" s="109"/>
    </row>
    <row r="25" spans="1:11" ht="15.75" x14ac:dyDescent="0.25">
      <c r="A25" s="64" t="s">
        <v>185</v>
      </c>
      <c r="B25" s="31"/>
      <c r="C25" s="212"/>
      <c r="D25" s="9"/>
      <c r="E25" s="213"/>
      <c r="G25" s="16">
        <f>_xlfn.XLOOKUP(C25,Ratings!A:A,Ratings!B:B,"")</f>
        <v>0</v>
      </c>
      <c r="H25" s="16"/>
      <c r="I25" s="16"/>
      <c r="J25" s="109"/>
      <c r="K25" s="109"/>
    </row>
    <row r="26" spans="1:11" ht="15.75" x14ac:dyDescent="0.25">
      <c r="A26" s="166" t="s">
        <v>186</v>
      </c>
      <c r="B26" s="31"/>
      <c r="C26" s="34"/>
      <c r="D26" s="9"/>
      <c r="E26" s="35"/>
      <c r="G26" s="16"/>
      <c r="H26" s="16"/>
      <c r="I26" s="16"/>
      <c r="J26" s="109"/>
      <c r="K26" s="109"/>
    </row>
    <row r="27" spans="1:11" ht="15.75" x14ac:dyDescent="0.25">
      <c r="A27" s="43" t="s">
        <v>187</v>
      </c>
      <c r="B27" s="31"/>
      <c r="C27" s="212"/>
      <c r="D27" s="9"/>
      <c r="E27" s="213"/>
      <c r="G27" s="16">
        <f>_xlfn.XLOOKUP(C27,Ratings!A:A,Ratings!B:B,"")</f>
        <v>0</v>
      </c>
      <c r="H27" s="16"/>
      <c r="I27" s="16"/>
      <c r="J27" s="109"/>
      <c r="K27" s="109"/>
    </row>
    <row r="28" spans="1:11" ht="15.75" x14ac:dyDescent="0.25">
      <c r="A28" s="44" t="s">
        <v>188</v>
      </c>
      <c r="B28" s="31"/>
      <c r="C28" s="212"/>
      <c r="D28" s="9"/>
      <c r="E28" s="211"/>
      <c r="G28" s="16">
        <f>_xlfn.XLOOKUP(C28,Ratings!A:A,Ratings!B:B,"")</f>
        <v>0</v>
      </c>
      <c r="H28" s="16"/>
      <c r="I28" s="16"/>
      <c r="J28" s="109"/>
      <c r="K28" s="109"/>
    </row>
    <row r="29" spans="1:11" ht="15.75" x14ac:dyDescent="0.25">
      <c r="A29" s="24" t="s">
        <v>189</v>
      </c>
      <c r="B29" s="31"/>
      <c r="C29" s="212"/>
      <c r="D29" s="9"/>
      <c r="E29" s="211"/>
      <c r="G29" s="16">
        <f>_xlfn.XLOOKUP(C29,Ratings!A:A,Ratings!B:B,"")</f>
        <v>0</v>
      </c>
      <c r="H29" s="16"/>
      <c r="I29" s="16"/>
      <c r="J29" s="109"/>
      <c r="K29" s="109"/>
    </row>
    <row r="30" spans="1:11" ht="15.75" x14ac:dyDescent="0.25">
      <c r="A30" s="24" t="s">
        <v>190</v>
      </c>
      <c r="B30" s="31"/>
      <c r="C30" s="212"/>
      <c r="D30" s="9"/>
      <c r="E30" s="211"/>
      <c r="G30" s="16">
        <f>_xlfn.XLOOKUP(C30,Ratings!A:A,Ratings!B:B,"")</f>
        <v>0</v>
      </c>
      <c r="H30" s="16"/>
      <c r="I30" s="16"/>
      <c r="J30" s="109"/>
      <c r="K30" s="109"/>
    </row>
    <row r="31" spans="1:11" ht="15.75" x14ac:dyDescent="0.25">
      <c r="A31" s="24" t="s">
        <v>191</v>
      </c>
      <c r="B31" s="31"/>
      <c r="C31" s="212"/>
      <c r="D31" s="9"/>
      <c r="E31" s="211"/>
      <c r="G31" s="16">
        <f>_xlfn.XLOOKUP(C31,Ratings!A:A,Ratings!B:B,"")</f>
        <v>0</v>
      </c>
      <c r="H31" s="16"/>
      <c r="I31" s="16"/>
      <c r="J31" s="109"/>
      <c r="K31" s="109"/>
    </row>
    <row r="32" spans="1:11" ht="18" customHeight="1" x14ac:dyDescent="0.25">
      <c r="A32" s="76" t="s">
        <v>192</v>
      </c>
      <c r="B32" s="31"/>
      <c r="C32" s="212"/>
      <c r="D32" s="9"/>
      <c r="E32" s="211"/>
      <c r="G32" s="16">
        <f>_xlfn.XLOOKUP(C32,Ratings!A:A,Ratings!B:B,"")</f>
        <v>0</v>
      </c>
      <c r="H32" s="16"/>
      <c r="I32" s="16"/>
      <c r="J32" s="109"/>
      <c r="K32" s="109"/>
    </row>
    <row r="33" spans="1:11" ht="18" customHeight="1" x14ac:dyDescent="0.25">
      <c r="A33" s="73" t="s">
        <v>193</v>
      </c>
      <c r="B33" s="72"/>
      <c r="C33" s="212"/>
      <c r="D33" s="9"/>
      <c r="E33" s="211"/>
      <c r="G33" s="16">
        <f>_xlfn.XLOOKUP(C33,Ratings!A:A,Ratings!B:B,"")</f>
        <v>0</v>
      </c>
      <c r="H33" s="16"/>
      <c r="I33" s="16"/>
      <c r="J33" s="109"/>
      <c r="K33" s="109"/>
    </row>
    <row r="34" spans="1:11" ht="29.25" customHeight="1" x14ac:dyDescent="0.25">
      <c r="A34" s="74" t="s">
        <v>194</v>
      </c>
      <c r="B34" s="72"/>
      <c r="C34" s="212"/>
      <c r="D34" s="9"/>
      <c r="E34" s="211"/>
      <c r="G34" s="16">
        <f>_xlfn.XLOOKUP(C34,Ratings!A:A,Ratings!B:B,"")</f>
        <v>0</v>
      </c>
      <c r="H34" s="16"/>
      <c r="I34" s="16"/>
      <c r="J34" s="109"/>
      <c r="K34" s="109"/>
    </row>
    <row r="35" spans="1:11" ht="15.75" x14ac:dyDescent="0.25">
      <c r="A35" s="189" t="s">
        <v>195</v>
      </c>
      <c r="B35" s="72"/>
      <c r="C35" s="34"/>
      <c r="D35" s="9"/>
      <c r="E35" s="35"/>
      <c r="G35" s="16"/>
      <c r="H35" s="16"/>
      <c r="I35" s="16"/>
      <c r="J35" s="109"/>
      <c r="K35" s="109"/>
    </row>
    <row r="36" spans="1:11" ht="15.75" x14ac:dyDescent="0.25">
      <c r="A36" s="190" t="s">
        <v>196</v>
      </c>
      <c r="B36" s="72"/>
      <c r="C36" s="212"/>
      <c r="D36" s="9"/>
      <c r="E36" s="211"/>
      <c r="G36" s="16">
        <f>_xlfn.XLOOKUP(C36,Ratings!A:A,Ratings!B:B,"")</f>
        <v>0</v>
      </c>
      <c r="H36" s="16"/>
      <c r="I36" s="16"/>
      <c r="J36" s="109"/>
      <c r="K36" s="109"/>
    </row>
    <row r="37" spans="1:11" ht="16.5" customHeight="1" x14ac:dyDescent="0.25">
      <c r="A37" s="190" t="s">
        <v>352</v>
      </c>
      <c r="B37" s="72"/>
      <c r="C37" s="212"/>
      <c r="D37" s="9"/>
      <c r="E37" s="211"/>
      <c r="G37" s="16">
        <f>_xlfn.XLOOKUP(C37,Ratings!A:A,Ratings!B:B,"")</f>
        <v>0</v>
      </c>
      <c r="H37" s="16"/>
      <c r="I37" s="16"/>
      <c r="J37" s="109"/>
      <c r="K37" s="109"/>
    </row>
    <row r="38" spans="1:11" ht="15.75" x14ac:dyDescent="0.25">
      <c r="A38" s="190" t="s">
        <v>197</v>
      </c>
      <c r="B38" s="72"/>
      <c r="C38" s="212"/>
      <c r="D38" s="9"/>
      <c r="E38" s="211"/>
      <c r="G38" s="16">
        <f>_xlfn.XLOOKUP(C38,Ratings!A:A,Ratings!B:B,"")</f>
        <v>0</v>
      </c>
      <c r="H38" s="16"/>
      <c r="I38" s="16"/>
      <c r="J38" s="109"/>
      <c r="K38" s="109"/>
    </row>
    <row r="39" spans="1:11" ht="15.75" x14ac:dyDescent="0.25">
      <c r="A39" s="190" t="s">
        <v>198</v>
      </c>
      <c r="B39" s="72"/>
      <c r="C39" s="212"/>
      <c r="D39" s="9"/>
      <c r="E39" s="211"/>
      <c r="G39" s="16">
        <f>_xlfn.XLOOKUP(C39,Ratings!A:A,Ratings!B:B,"")</f>
        <v>0</v>
      </c>
      <c r="H39" s="16"/>
      <c r="I39" s="16"/>
      <c r="J39" s="109"/>
      <c r="K39" s="109"/>
    </row>
    <row r="40" spans="1:11" ht="15.75" x14ac:dyDescent="0.25">
      <c r="A40" s="194" t="s">
        <v>353</v>
      </c>
      <c r="B40" s="72"/>
      <c r="C40" s="34"/>
      <c r="D40" s="9"/>
      <c r="E40" s="35"/>
      <c r="G40" s="16"/>
      <c r="H40" s="16"/>
      <c r="I40" s="16"/>
      <c r="J40" s="109"/>
      <c r="K40" s="109"/>
    </row>
    <row r="41" spans="1:11" ht="15.75" x14ac:dyDescent="0.25">
      <c r="A41" s="191" t="s">
        <v>354</v>
      </c>
      <c r="B41" s="72"/>
      <c r="C41" s="212"/>
      <c r="D41" s="9"/>
      <c r="E41" s="211"/>
      <c r="G41" s="16">
        <f>_xlfn.XLOOKUP(C41,Ratings!A:A,Ratings!B:B,"")</f>
        <v>0</v>
      </c>
      <c r="H41" s="16"/>
      <c r="I41" s="16"/>
      <c r="J41" s="109"/>
      <c r="K41" s="109"/>
    </row>
    <row r="42" spans="1:11" ht="15.75" x14ac:dyDescent="0.25">
      <c r="A42" s="192" t="s">
        <v>355</v>
      </c>
      <c r="B42" s="72"/>
      <c r="C42" s="212"/>
      <c r="D42" s="9"/>
      <c r="E42" s="211"/>
      <c r="G42" s="16">
        <f>_xlfn.XLOOKUP(C42,Ratings!A:A,Ratings!B:B,"")</f>
        <v>0</v>
      </c>
      <c r="H42" s="16"/>
      <c r="I42" s="16"/>
      <c r="J42" s="109"/>
      <c r="K42" s="109"/>
    </row>
    <row r="43" spans="1:11" ht="15.75" x14ac:dyDescent="0.25">
      <c r="A43" s="193" t="s">
        <v>199</v>
      </c>
      <c r="B43" s="19"/>
      <c r="C43" s="212"/>
      <c r="D43" s="9"/>
      <c r="E43" s="211"/>
      <c r="G43" s="16">
        <f>_xlfn.XLOOKUP(C43,Ratings!A:A,Ratings!B:B,"")</f>
        <v>0</v>
      </c>
      <c r="H43" s="16"/>
      <c r="I43" s="16"/>
      <c r="J43" s="109"/>
      <c r="K43" s="109"/>
    </row>
    <row r="44" spans="1:11" x14ac:dyDescent="0.25">
      <c r="B44" s="19"/>
      <c r="E44" s="16"/>
      <c r="G44" s="16"/>
      <c r="H44" s="16"/>
      <c r="I44" s="16"/>
      <c r="J44" s="109"/>
      <c r="K44" s="109"/>
    </row>
    <row r="45" spans="1:11" x14ac:dyDescent="0.25">
      <c r="B45" s="20"/>
      <c r="G45" s="16">
        <f>SUM(G8:G42)</f>
        <v>0</v>
      </c>
      <c r="H45" s="16">
        <f>AVERAGE(G8:G42)</f>
        <v>0</v>
      </c>
      <c r="I45" s="16"/>
      <c r="J45" s="109"/>
      <c r="K45" s="109"/>
    </row>
    <row r="46" spans="1:11" x14ac:dyDescent="0.25">
      <c r="B46" s="20"/>
      <c r="G46" s="16"/>
      <c r="H46" s="16"/>
      <c r="I46" s="16"/>
      <c r="J46" s="109"/>
      <c r="K46" s="109"/>
    </row>
    <row r="47" spans="1:11" x14ac:dyDescent="0.25">
      <c r="B47" s="20"/>
      <c r="G47" s="16"/>
      <c r="H47" s="16"/>
      <c r="I47" s="16"/>
      <c r="J47" s="109"/>
      <c r="K47" s="109"/>
    </row>
    <row r="48" spans="1:11" x14ac:dyDescent="0.25">
      <c r="B48" s="20"/>
      <c r="G48" s="16"/>
      <c r="H48" s="16"/>
      <c r="I48" s="16"/>
      <c r="J48" s="109"/>
      <c r="K48" s="109"/>
    </row>
    <row r="49" spans="2:11" x14ac:dyDescent="0.25">
      <c r="B49" s="21"/>
      <c r="G49" s="16"/>
      <c r="H49" s="16"/>
      <c r="I49" s="16"/>
      <c r="J49" s="109"/>
      <c r="K49" s="109"/>
    </row>
    <row r="50" spans="2:11" x14ac:dyDescent="0.25">
      <c r="B50" s="19"/>
      <c r="G50" s="16"/>
      <c r="H50" s="16"/>
      <c r="I50" s="16"/>
      <c r="J50" s="109"/>
      <c r="K50" s="109"/>
    </row>
    <row r="51" spans="2:11" x14ac:dyDescent="0.25">
      <c r="B51" s="19"/>
      <c r="G51" s="109"/>
      <c r="H51" s="109"/>
      <c r="I51" s="109"/>
      <c r="J51" s="109"/>
      <c r="K51" s="109"/>
    </row>
    <row r="52" spans="2:11" x14ac:dyDescent="0.25">
      <c r="B52" s="19"/>
      <c r="G52" s="109"/>
      <c r="H52" s="109"/>
      <c r="I52" s="109"/>
      <c r="J52" s="109"/>
      <c r="K52" s="109"/>
    </row>
    <row r="53" spans="2:11" x14ac:dyDescent="0.25">
      <c r="B53" s="19"/>
      <c r="G53" s="109"/>
      <c r="H53" s="109"/>
      <c r="I53" s="109"/>
      <c r="J53" s="109"/>
      <c r="K53" s="109"/>
    </row>
    <row r="54" spans="2:11" x14ac:dyDescent="0.25">
      <c r="B54" s="19"/>
    </row>
  </sheetData>
  <sheetProtection algorithmName="SHA-512" hashValue="cYg7TxixI+zjvTRoXvqUbDxuinwqgobkAlrvAN1bfQcELSX62jBfUyBucUPPVQ5id2ZJd+egRbMGpTGJkrpqyw==" saltValue="PKEI9WJGI9qJFXL7znY0fg==" spinCount="100000" sheet="1" objects="1" scenarios="1"/>
  <hyperlinks>
    <hyperlink ref="C1" location="'Overview dashboard'!A1" display="Back to overview" xr:uid="{DCEA2603-FA00-4A87-BA19-DE365D4AC064}"/>
    <hyperlink ref="E4" location="'Notes overview'!A1" display="Notes (click here to jump too notes overview tab)" xr:uid="{E87F3D03-2FBB-4975-9BA2-3660F6045B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993E710-2331-4388-BC98-06BE400677FF}">
          <x14:formula1>
            <xm:f>Ratings!$A$1:$A$4</xm:f>
          </x14:formula1>
          <xm:sqref>C36:C39 C27:C34 C5:C7 C9:C25 C41:C43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D18F-DB77-4808-A18F-C231E8F14243}">
  <dimension ref="A1:U30"/>
  <sheetViews>
    <sheetView workbookViewId="0">
      <selection activeCell="F14" sqref="F14"/>
    </sheetView>
  </sheetViews>
  <sheetFormatPr defaultRowHeight="15" x14ac:dyDescent="0.25"/>
  <cols>
    <col min="1" max="5" width="9.140625" style="1"/>
    <col min="6" max="6" width="132.7109375" style="1" customWidth="1"/>
    <col min="7" max="16384" width="9.140625" style="1"/>
  </cols>
  <sheetData>
    <row r="1" spans="1:21" ht="15" customHeight="1" x14ac:dyDescent="0.25">
      <c r="E1" s="223" t="s">
        <v>10</v>
      </c>
      <c r="F1" s="223"/>
      <c r="G1" s="2"/>
      <c r="H1" s="2"/>
      <c r="I1" s="2"/>
      <c r="J1" s="2"/>
      <c r="K1" s="2"/>
      <c r="L1" s="2"/>
      <c r="M1" s="2"/>
      <c r="N1" s="2"/>
      <c r="O1" s="2"/>
      <c r="P1" s="2"/>
      <c r="Q1" s="2"/>
      <c r="R1" s="2"/>
      <c r="S1" s="2"/>
      <c r="T1" s="2"/>
      <c r="U1" s="2"/>
    </row>
    <row r="2" spans="1:21" ht="15" customHeight="1" x14ac:dyDescent="0.25">
      <c r="E2" s="223"/>
      <c r="F2" s="223"/>
      <c r="G2" s="2"/>
      <c r="H2" s="2"/>
      <c r="I2" s="2"/>
      <c r="J2" s="2"/>
      <c r="K2" s="2"/>
      <c r="L2" s="2"/>
      <c r="M2" s="2"/>
      <c r="N2" s="2"/>
      <c r="O2" s="2"/>
      <c r="P2" s="2"/>
      <c r="Q2" s="2"/>
      <c r="R2" s="2"/>
      <c r="S2" s="2"/>
      <c r="T2" s="2"/>
      <c r="U2" s="2"/>
    </row>
    <row r="3" spans="1:21" ht="15" customHeight="1" x14ac:dyDescent="0.25">
      <c r="E3" s="223"/>
      <c r="F3" s="223"/>
      <c r="G3" s="2"/>
      <c r="H3" s="2"/>
      <c r="I3" s="2"/>
      <c r="J3" s="2"/>
      <c r="K3" s="2"/>
      <c r="L3" s="2"/>
      <c r="M3" s="2"/>
      <c r="N3" s="2"/>
      <c r="O3" s="2"/>
      <c r="P3" s="2"/>
      <c r="Q3" s="2"/>
      <c r="R3" s="2"/>
      <c r="S3" s="2"/>
      <c r="T3" s="2"/>
      <c r="U3" s="2"/>
    </row>
    <row r="4" spans="1:21" ht="15" customHeight="1" x14ac:dyDescent="0.25">
      <c r="E4" s="223"/>
      <c r="F4" s="223"/>
      <c r="G4" s="2"/>
      <c r="H4" s="2"/>
      <c r="I4" s="2"/>
      <c r="J4" s="2"/>
      <c r="K4" s="2"/>
      <c r="L4" s="2"/>
      <c r="M4" s="2"/>
      <c r="N4" s="2"/>
      <c r="O4" s="2"/>
      <c r="P4" s="2"/>
      <c r="Q4" s="2"/>
      <c r="R4" s="2"/>
      <c r="S4" s="2"/>
      <c r="T4" s="2"/>
      <c r="U4" s="2"/>
    </row>
    <row r="5" spans="1:21" ht="15" customHeight="1" x14ac:dyDescent="0.25">
      <c r="E5" s="223"/>
      <c r="F5" s="223"/>
      <c r="G5" s="2"/>
      <c r="H5" s="2"/>
      <c r="I5" s="2"/>
      <c r="J5" s="2"/>
      <c r="K5" s="2"/>
      <c r="L5" s="2"/>
      <c r="M5" s="2"/>
      <c r="N5" s="2"/>
      <c r="O5" s="2"/>
      <c r="P5" s="2"/>
      <c r="Q5" s="2"/>
      <c r="R5" s="2"/>
      <c r="S5" s="2"/>
      <c r="T5" s="2"/>
      <c r="U5" s="2"/>
    </row>
    <row r="7" spans="1:21" x14ac:dyDescent="0.25">
      <c r="A7" s="3" t="s">
        <v>11</v>
      </c>
    </row>
    <row r="8" spans="1:21" x14ac:dyDescent="0.25">
      <c r="A8" s="4"/>
    </row>
    <row r="9" spans="1:21" x14ac:dyDescent="0.25">
      <c r="A9" s="5" t="s">
        <v>12</v>
      </c>
    </row>
    <row r="11" spans="1:21" ht="15.75" customHeight="1" x14ac:dyDescent="0.25">
      <c r="A11" s="6" t="s">
        <v>13</v>
      </c>
    </row>
    <row r="12" spans="1:21" ht="15" customHeight="1" x14ac:dyDescent="0.25"/>
    <row r="13" spans="1:21" ht="17.25" customHeight="1" x14ac:dyDescent="0.25">
      <c r="B13" s="224" t="s">
        <v>14</v>
      </c>
      <c r="C13" s="225"/>
      <c r="D13" s="226"/>
      <c r="F13" s="90" t="s">
        <v>15</v>
      </c>
    </row>
    <row r="14" spans="1:21" ht="30" x14ac:dyDescent="0.25">
      <c r="B14" s="227"/>
      <c r="C14" s="228"/>
      <c r="D14" s="229"/>
      <c r="F14" s="105" t="s">
        <v>356</v>
      </c>
    </row>
    <row r="15" spans="1:21" x14ac:dyDescent="0.25">
      <c r="B15" s="230"/>
      <c r="C15" s="231"/>
      <c r="D15" s="232"/>
      <c r="F15" s="101" t="s">
        <v>16</v>
      </c>
    </row>
    <row r="16" spans="1:21" ht="15.75" customHeight="1" x14ac:dyDescent="0.25">
      <c r="B16" s="104"/>
      <c r="C16" s="104"/>
      <c r="D16" s="104"/>
      <c r="F16" s="102"/>
    </row>
    <row r="17" spans="2:6" ht="15" customHeight="1" thickBot="1" x14ac:dyDescent="0.3">
      <c r="B17" s="104"/>
      <c r="C17" s="104"/>
      <c r="D17" s="104"/>
      <c r="F17" s="102"/>
    </row>
    <row r="18" spans="2:6" ht="15" customHeight="1" x14ac:dyDescent="0.25">
      <c r="B18" s="224" t="s">
        <v>17</v>
      </c>
      <c r="C18" s="225"/>
      <c r="D18" s="226"/>
      <c r="F18" s="101" t="s">
        <v>18</v>
      </c>
    </row>
    <row r="19" spans="2:6" ht="15.75" customHeight="1" x14ac:dyDescent="0.25">
      <c r="B19" s="227"/>
      <c r="C19" s="233"/>
      <c r="D19" s="229"/>
      <c r="F19" s="100" t="s">
        <v>19</v>
      </c>
    </row>
    <row r="20" spans="2:6" x14ac:dyDescent="0.25">
      <c r="B20" s="227"/>
      <c r="C20" s="233"/>
      <c r="D20" s="229"/>
      <c r="F20" s="101" t="s">
        <v>20</v>
      </c>
    </row>
    <row r="21" spans="2:6" ht="15.75" customHeight="1" thickBot="1" x14ac:dyDescent="0.3">
      <c r="B21" s="230"/>
      <c r="C21" s="231"/>
      <c r="D21" s="232"/>
      <c r="F21" s="106" t="s">
        <v>21</v>
      </c>
    </row>
    <row r="22" spans="2:6" ht="32.25" customHeight="1" x14ac:dyDescent="0.25">
      <c r="B22" s="104"/>
      <c r="C22" s="104"/>
      <c r="D22" s="104"/>
      <c r="F22" s="102"/>
    </row>
    <row r="23" spans="2:6" ht="29.25" customHeight="1" x14ac:dyDescent="0.25">
      <c r="B23" s="104"/>
      <c r="C23" s="104"/>
      <c r="D23" s="104"/>
      <c r="F23" s="102"/>
    </row>
    <row r="24" spans="2:6" ht="30" x14ac:dyDescent="0.25">
      <c r="B24" s="224" t="s">
        <v>22</v>
      </c>
      <c r="C24" s="225"/>
      <c r="D24" s="226"/>
      <c r="F24" s="101" t="s">
        <v>23</v>
      </c>
    </row>
    <row r="25" spans="2:6" ht="30" x14ac:dyDescent="0.25">
      <c r="B25" s="230"/>
      <c r="C25" s="231"/>
      <c r="D25" s="232"/>
      <c r="F25" s="90" t="s">
        <v>240</v>
      </c>
    </row>
    <row r="26" spans="2:6" ht="15" customHeight="1" x14ac:dyDescent="0.25">
      <c r="B26" s="104"/>
      <c r="C26" s="104"/>
      <c r="D26" s="104"/>
      <c r="F26" s="102"/>
    </row>
    <row r="27" spans="2:6" ht="15" customHeight="1" x14ac:dyDescent="0.25">
      <c r="B27" s="104"/>
      <c r="C27" s="104"/>
      <c r="D27" s="104"/>
      <c r="F27" s="102"/>
    </row>
    <row r="28" spans="2:6" ht="15.75" customHeight="1" x14ac:dyDescent="0.25">
      <c r="B28" s="234" t="s">
        <v>24</v>
      </c>
      <c r="C28" s="225"/>
      <c r="D28" s="226"/>
      <c r="F28" s="101" t="s">
        <v>25</v>
      </c>
    </row>
    <row r="29" spans="2:6" x14ac:dyDescent="0.25">
      <c r="B29" s="235"/>
      <c r="C29" s="228"/>
      <c r="D29" s="229"/>
      <c r="F29" s="101" t="s">
        <v>26</v>
      </c>
    </row>
    <row r="30" spans="2:6" x14ac:dyDescent="0.25">
      <c r="B30" s="230"/>
      <c r="C30" s="231"/>
      <c r="D30" s="232"/>
      <c r="F30" s="101" t="s">
        <v>27</v>
      </c>
    </row>
  </sheetData>
  <sheetProtection algorithmName="SHA-512" hashValue="q/x2ZlpqnoZxfwZaZFHPxrFCGHAxgMPWlBfcYTa1AucFwRuSlGLfknJKpcyflX73D+9i02AF2gkPQVQP1Hi8kA==" saltValue="Ic2bE3kzSBlAv8fGwFDJ+w==" spinCount="100000" sheet="1" objects="1" scenarios="1"/>
  <mergeCells count="5">
    <mergeCell ref="E1:F5"/>
    <mergeCell ref="B13:D15"/>
    <mergeCell ref="B18:D21"/>
    <mergeCell ref="B24:D25"/>
    <mergeCell ref="B28:D30"/>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4C3C8-4289-4C7E-A177-92BC823B0D80}">
  <sheetPr>
    <tabColor theme="9" tint="0.79998168889431442"/>
  </sheetPr>
  <dimension ref="A1:I22"/>
  <sheetViews>
    <sheetView workbookViewId="0">
      <selection activeCell="C6" activeCellId="1" sqref="E6:E19 C6:C19"/>
    </sheetView>
  </sheetViews>
  <sheetFormatPr defaultRowHeight="15" x14ac:dyDescent="0.25"/>
  <cols>
    <col min="1" max="1" width="113.5703125" style="147" customWidth="1"/>
    <col min="2" max="2" width="2.85546875" style="1" customWidth="1"/>
    <col min="3" max="3" width="45.28515625" style="1" customWidth="1"/>
    <col min="4" max="4" width="2.85546875" style="1" customWidth="1"/>
    <col min="5" max="5" width="55.7109375" style="1" bestFit="1" customWidth="1"/>
    <col min="6" max="16384" width="9.140625" style="1"/>
  </cols>
  <sheetData>
    <row r="1" spans="1:9" ht="41.25" customHeight="1" x14ac:dyDescent="0.25">
      <c r="A1" s="65" t="s">
        <v>200</v>
      </c>
      <c r="C1" s="114" t="s">
        <v>47</v>
      </c>
    </row>
    <row r="2" spans="1:9" ht="15" customHeight="1" x14ac:dyDescent="0.25">
      <c r="A2" s="65"/>
      <c r="C2" s="195"/>
    </row>
    <row r="3" spans="1:9" ht="30.75" x14ac:dyDescent="0.25">
      <c r="A3" s="78" t="s">
        <v>201</v>
      </c>
    </row>
    <row r="4" spans="1:9" ht="15.75" x14ac:dyDescent="0.25">
      <c r="A4" s="78"/>
    </row>
    <row r="5" spans="1:9" ht="18.75" x14ac:dyDescent="0.25">
      <c r="A5" s="98" t="s">
        <v>49</v>
      </c>
      <c r="B5" s="30"/>
      <c r="C5" s="29" t="s">
        <v>50</v>
      </c>
      <c r="D5" s="9"/>
      <c r="E5" s="122" t="s">
        <v>249</v>
      </c>
      <c r="F5" s="25"/>
      <c r="G5" s="25"/>
      <c r="H5" s="25"/>
      <c r="I5" s="25"/>
    </row>
    <row r="6" spans="1:9" ht="30" x14ac:dyDescent="0.25">
      <c r="A6" s="196" t="s">
        <v>202</v>
      </c>
      <c r="C6" s="212"/>
      <c r="D6" s="9"/>
      <c r="E6" s="211"/>
      <c r="F6" s="25"/>
      <c r="G6" s="16">
        <f>_xlfn.XLOOKUP(C6,Ratings!A:A,Ratings!B:B,"")</f>
        <v>0</v>
      </c>
      <c r="H6" s="16"/>
      <c r="I6" s="16"/>
    </row>
    <row r="7" spans="1:9" ht="30" x14ac:dyDescent="0.25">
      <c r="A7" s="196" t="s">
        <v>203</v>
      </c>
      <c r="C7" s="212"/>
      <c r="D7" s="9"/>
      <c r="E7" s="211"/>
      <c r="F7" s="25"/>
      <c r="G7" s="16">
        <f>_xlfn.XLOOKUP(C7,Ratings!A:A,Ratings!B:B,"")</f>
        <v>0</v>
      </c>
      <c r="H7" s="16"/>
      <c r="I7" s="16"/>
    </row>
    <row r="8" spans="1:9" ht="15.75" x14ac:dyDescent="0.25">
      <c r="A8" s="196" t="s">
        <v>204</v>
      </c>
      <c r="C8" s="212"/>
      <c r="D8" s="9"/>
      <c r="E8" s="211"/>
      <c r="F8" s="25"/>
      <c r="G8" s="16">
        <f>_xlfn.XLOOKUP(C8,Ratings!A:A,Ratings!B:B,"")</f>
        <v>0</v>
      </c>
      <c r="H8" s="16"/>
      <c r="I8" s="16"/>
    </row>
    <row r="9" spans="1:9" ht="15.75" x14ac:dyDescent="0.25">
      <c r="A9" s="196" t="s">
        <v>205</v>
      </c>
      <c r="C9" s="212"/>
      <c r="D9" s="9"/>
      <c r="E9" s="211"/>
      <c r="F9" s="25"/>
      <c r="G9" s="16">
        <f>_xlfn.XLOOKUP(C9,Ratings!A:A,Ratings!B:B,"")</f>
        <v>0</v>
      </c>
      <c r="H9" s="16"/>
      <c r="I9" s="16"/>
    </row>
    <row r="10" spans="1:9" ht="30" x14ac:dyDescent="0.25">
      <c r="A10" s="196" t="s">
        <v>206</v>
      </c>
      <c r="C10" s="212"/>
      <c r="D10" s="9"/>
      <c r="E10" s="211"/>
      <c r="F10" s="25"/>
      <c r="G10" s="16">
        <f>_xlfn.XLOOKUP(C10,Ratings!A:A,Ratings!B:B,"")</f>
        <v>0</v>
      </c>
      <c r="H10" s="16"/>
      <c r="I10" s="16"/>
    </row>
    <row r="11" spans="1:9" ht="15.75" x14ac:dyDescent="0.25">
      <c r="A11" s="196" t="s">
        <v>207</v>
      </c>
      <c r="C11" s="212"/>
      <c r="D11" s="9"/>
      <c r="E11" s="211"/>
      <c r="F11" s="25"/>
      <c r="G11" s="16">
        <f>_xlfn.XLOOKUP(C11,Ratings!A:A,Ratings!B:B,"")</f>
        <v>0</v>
      </c>
      <c r="H11" s="16"/>
      <c r="I11" s="16"/>
    </row>
    <row r="12" spans="1:9" ht="30" x14ac:dyDescent="0.25">
      <c r="A12" s="197" t="s">
        <v>208</v>
      </c>
      <c r="C12" s="212"/>
      <c r="D12" s="9"/>
      <c r="E12" s="211"/>
      <c r="F12" s="25"/>
      <c r="G12" s="16">
        <f>_xlfn.XLOOKUP(C12,Ratings!A:A,Ratings!B:B,"")</f>
        <v>0</v>
      </c>
      <c r="H12" s="16"/>
      <c r="I12" s="16"/>
    </row>
    <row r="13" spans="1:9" ht="30" x14ac:dyDescent="0.25">
      <c r="A13" s="196" t="s">
        <v>209</v>
      </c>
      <c r="C13" s="212"/>
      <c r="D13" s="9"/>
      <c r="E13" s="211"/>
      <c r="F13" s="25"/>
      <c r="G13" s="16">
        <f>_xlfn.XLOOKUP(C13,Ratings!A:A,Ratings!B:B,"")</f>
        <v>0</v>
      </c>
      <c r="H13" s="16"/>
      <c r="I13" s="16"/>
    </row>
    <row r="14" spans="1:9" ht="30" x14ac:dyDescent="0.25">
      <c r="A14" s="196" t="s">
        <v>210</v>
      </c>
      <c r="C14" s="212"/>
      <c r="D14" s="9"/>
      <c r="E14" s="211"/>
      <c r="F14" s="25"/>
      <c r="G14" s="16">
        <f>_xlfn.XLOOKUP(C14,Ratings!A:A,Ratings!B:B,"")</f>
        <v>0</v>
      </c>
      <c r="H14" s="16"/>
      <c r="I14" s="16"/>
    </row>
    <row r="15" spans="1:9" ht="16.5" customHeight="1" x14ac:dyDescent="0.25">
      <c r="A15" s="196" t="s">
        <v>211</v>
      </c>
      <c r="C15" s="212"/>
      <c r="D15" s="9"/>
      <c r="E15" s="211"/>
      <c r="F15" s="25"/>
      <c r="G15" s="16">
        <f>_xlfn.XLOOKUP(C15,Ratings!A:A,Ratings!B:B,"")</f>
        <v>0</v>
      </c>
      <c r="H15" s="16"/>
      <c r="I15" s="16"/>
    </row>
    <row r="16" spans="1:9" ht="15.75" x14ac:dyDescent="0.25">
      <c r="A16" s="196" t="s">
        <v>212</v>
      </c>
      <c r="C16" s="212"/>
      <c r="D16" s="9"/>
      <c r="E16" s="211"/>
      <c r="F16" s="25"/>
      <c r="G16" s="16">
        <f>_xlfn.XLOOKUP(C16,Ratings!A:A,Ratings!B:B,"")</f>
        <v>0</v>
      </c>
      <c r="H16" s="16"/>
      <c r="I16" s="16"/>
    </row>
    <row r="17" spans="1:9" ht="16.5" customHeight="1" x14ac:dyDescent="0.25">
      <c r="A17" s="196" t="s">
        <v>213</v>
      </c>
      <c r="C17" s="212"/>
      <c r="D17" s="9"/>
      <c r="E17" s="211"/>
      <c r="F17" s="25"/>
      <c r="G17" s="16">
        <f>_xlfn.XLOOKUP(C17,Ratings!A:A,Ratings!B:B,"")</f>
        <v>0</v>
      </c>
      <c r="H17" s="16"/>
      <c r="I17" s="16"/>
    </row>
    <row r="18" spans="1:9" ht="30" x14ac:dyDescent="0.25">
      <c r="A18" s="196" t="s">
        <v>214</v>
      </c>
      <c r="C18" s="212"/>
      <c r="D18" s="9"/>
      <c r="E18" s="211"/>
      <c r="F18" s="25"/>
      <c r="G18" s="16">
        <f>_xlfn.XLOOKUP(C18,Ratings!A:A,Ratings!B:B,"")</f>
        <v>0</v>
      </c>
      <c r="H18" s="16"/>
      <c r="I18" s="16"/>
    </row>
    <row r="19" spans="1:9" ht="15.75" x14ac:dyDescent="0.25">
      <c r="A19" s="196" t="s">
        <v>215</v>
      </c>
      <c r="C19" s="212"/>
      <c r="D19" s="9"/>
      <c r="E19" s="211"/>
      <c r="F19" s="25"/>
      <c r="G19" s="16">
        <f>_xlfn.XLOOKUP(C19,Ratings!A:A,Ratings!B:B,"")</f>
        <v>0</v>
      </c>
      <c r="H19" s="16"/>
      <c r="I19" s="16"/>
    </row>
    <row r="20" spans="1:9" x14ac:dyDescent="0.25">
      <c r="F20" s="25"/>
      <c r="G20" s="16"/>
      <c r="H20" s="16"/>
      <c r="I20" s="16"/>
    </row>
    <row r="21" spans="1:9" x14ac:dyDescent="0.25">
      <c r="F21" s="25"/>
      <c r="G21" s="16">
        <f>SUM(G6:G19)</f>
        <v>0</v>
      </c>
      <c r="H21" s="16">
        <f>AVERAGE(G6:G19)</f>
        <v>0</v>
      </c>
      <c r="I21" s="16"/>
    </row>
    <row r="22" spans="1:9" x14ac:dyDescent="0.25">
      <c r="G22" s="16"/>
      <c r="H22" s="16"/>
      <c r="I22" s="16"/>
    </row>
  </sheetData>
  <sheetProtection algorithmName="SHA-512" hashValue="m6vidRHGV6wIidkOy8T4qdkC7VfPplXhlPUvIuvWiz7mha9Sn34uFOOKpv2s7gsJsRY366ayQ5xo6TU9XwgAnA==" saltValue="a/6Wi9AMxqSgAr8wAQTpog==" spinCount="100000" sheet="1" objects="1" scenarios="1"/>
  <hyperlinks>
    <hyperlink ref="C1" location="'Overview dashboard'!A1" display="Back to overview" xr:uid="{7DFF51BA-E3C8-41F7-BB40-261D582B438B}"/>
    <hyperlink ref="E5" location="'Notes overview'!A1" display="Notes (click here to jump too notes overview tab)" xr:uid="{B9C6ABAA-77AD-476C-A600-07EE1617EC06}"/>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F054BC1-9318-4B2F-8B73-2D3899CDF2C4}">
          <x14:formula1>
            <xm:f>Ratings!$A$1:$A$4</xm:f>
          </x14:formula1>
          <xm:sqref>C6:C19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055E-443E-4220-A575-DEA2EC2A959E}">
  <sheetPr>
    <tabColor theme="8" tint="0.79998168889431442"/>
  </sheetPr>
  <dimension ref="A1:I28"/>
  <sheetViews>
    <sheetView workbookViewId="0">
      <selection activeCell="C6" activeCellId="1" sqref="E6:E25 C6:C25"/>
    </sheetView>
  </sheetViews>
  <sheetFormatPr defaultRowHeight="15" x14ac:dyDescent="0.25"/>
  <cols>
    <col min="1" max="1" width="129.42578125" style="1" customWidth="1"/>
    <col min="2" max="2" width="3" style="1" customWidth="1"/>
    <col min="3" max="3" width="32.42578125" style="1" customWidth="1"/>
    <col min="4" max="4" width="3" style="1" customWidth="1"/>
    <col min="5" max="5" width="55.7109375" style="1" bestFit="1" customWidth="1"/>
    <col min="6" max="16384" width="9.140625" style="1"/>
  </cols>
  <sheetData>
    <row r="1" spans="1:9" ht="41.25" customHeight="1" x14ac:dyDescent="0.25">
      <c r="A1" s="22" t="s">
        <v>46</v>
      </c>
      <c r="C1" s="114" t="s">
        <v>47</v>
      </c>
    </row>
    <row r="2" spans="1:9" ht="16.5" customHeight="1" x14ac:dyDescent="0.25">
      <c r="A2" s="22"/>
      <c r="C2" s="200"/>
    </row>
    <row r="3" spans="1:9" ht="15.75" x14ac:dyDescent="0.25">
      <c r="A3" s="201" t="s">
        <v>216</v>
      </c>
    </row>
    <row r="4" spans="1:9" ht="15.75" x14ac:dyDescent="0.25">
      <c r="A4" s="201"/>
    </row>
    <row r="5" spans="1:9" ht="15.75" x14ac:dyDescent="0.25">
      <c r="A5" s="202" t="s">
        <v>49</v>
      </c>
      <c r="B5" s="120"/>
      <c r="C5" s="203" t="s">
        <v>50</v>
      </c>
      <c r="D5" s="103"/>
      <c r="E5" s="122" t="s">
        <v>274</v>
      </c>
      <c r="G5" s="16"/>
      <c r="H5" s="16"/>
      <c r="I5" s="16"/>
    </row>
    <row r="6" spans="1:9" ht="16.5" customHeight="1" x14ac:dyDescent="0.25">
      <c r="A6" s="151" t="s">
        <v>217</v>
      </c>
      <c r="B6" s="11"/>
      <c r="C6" s="210"/>
      <c r="D6" s="103"/>
      <c r="E6" s="209"/>
      <c r="G6" s="16">
        <f>_xlfn.XLOOKUP(C6,Ratings!A:A,Ratings!B:B,"")</f>
        <v>0</v>
      </c>
      <c r="H6" s="16"/>
      <c r="I6" s="16"/>
    </row>
    <row r="7" spans="1:9" ht="16.5" customHeight="1" x14ac:dyDescent="0.25">
      <c r="A7" s="151" t="s">
        <v>218</v>
      </c>
      <c r="B7" s="11"/>
      <c r="C7" s="210"/>
      <c r="D7" s="103"/>
      <c r="E7" s="209"/>
      <c r="G7" s="16">
        <f>_xlfn.XLOOKUP(C7,Ratings!A:A,Ratings!B:B,"")</f>
        <v>0</v>
      </c>
      <c r="H7" s="16"/>
      <c r="I7" s="16"/>
    </row>
    <row r="8" spans="1:9" ht="16.5" customHeight="1" x14ac:dyDescent="0.25">
      <c r="A8" s="151" t="s">
        <v>219</v>
      </c>
      <c r="B8" s="11"/>
      <c r="C8" s="210"/>
      <c r="D8" s="103"/>
      <c r="E8" s="209"/>
      <c r="G8" s="16">
        <f>_xlfn.XLOOKUP(C8,Ratings!A:A,Ratings!B:B,"")</f>
        <v>0</v>
      </c>
      <c r="H8" s="16"/>
      <c r="I8" s="16"/>
    </row>
    <row r="9" spans="1:9" ht="16.5" customHeight="1" x14ac:dyDescent="0.25">
      <c r="A9" s="151" t="s">
        <v>220</v>
      </c>
      <c r="B9" s="11"/>
      <c r="C9" s="210"/>
      <c r="D9" s="103"/>
      <c r="E9" s="209"/>
      <c r="G9" s="16">
        <f>_xlfn.XLOOKUP(C9,Ratings!A:A,Ratings!B:B,"")</f>
        <v>0</v>
      </c>
      <c r="H9" s="16"/>
      <c r="I9" s="16"/>
    </row>
    <row r="10" spans="1:9" ht="16.5" customHeight="1" x14ac:dyDescent="0.25">
      <c r="A10" s="151" t="s">
        <v>221</v>
      </c>
      <c r="B10" s="11"/>
      <c r="C10" s="210"/>
      <c r="D10" s="103"/>
      <c r="E10" s="209"/>
      <c r="G10" s="16">
        <f>_xlfn.XLOOKUP(C10,Ratings!A:A,Ratings!B:B,"")</f>
        <v>0</v>
      </c>
      <c r="H10" s="16"/>
      <c r="I10" s="16"/>
    </row>
    <row r="11" spans="1:9" ht="16.5" customHeight="1" x14ac:dyDescent="0.25">
      <c r="A11" s="151" t="s">
        <v>222</v>
      </c>
      <c r="B11" s="11"/>
      <c r="C11" s="210"/>
      <c r="D11" s="103"/>
      <c r="E11" s="209"/>
      <c r="G11" s="16">
        <f>_xlfn.XLOOKUP(C11,Ratings!A:A,Ratings!B:B,"")</f>
        <v>0</v>
      </c>
      <c r="H11" s="16"/>
      <c r="I11" s="16"/>
    </row>
    <row r="12" spans="1:9" ht="16.5" customHeight="1" x14ac:dyDescent="0.25">
      <c r="A12" s="151" t="s">
        <v>223</v>
      </c>
      <c r="B12" s="11"/>
      <c r="C12" s="210"/>
      <c r="D12" s="103"/>
      <c r="E12" s="209"/>
      <c r="G12" s="16">
        <f>_xlfn.XLOOKUP(C12,Ratings!A:A,Ratings!B:B,"")</f>
        <v>0</v>
      </c>
      <c r="H12" s="16"/>
      <c r="I12" s="16"/>
    </row>
    <row r="13" spans="1:9" ht="16.5" customHeight="1" x14ac:dyDescent="0.25">
      <c r="A13" s="151" t="s">
        <v>224</v>
      </c>
      <c r="B13" s="11"/>
      <c r="C13" s="210"/>
      <c r="D13" s="103"/>
      <c r="E13" s="209"/>
      <c r="G13" s="16">
        <f>_xlfn.XLOOKUP(C13,Ratings!A:A,Ratings!B:B,"")</f>
        <v>0</v>
      </c>
      <c r="H13" s="16"/>
      <c r="I13" s="16"/>
    </row>
    <row r="14" spans="1:9" ht="16.5" customHeight="1" x14ac:dyDescent="0.25">
      <c r="A14" s="207" t="s">
        <v>225</v>
      </c>
      <c r="B14" s="11"/>
      <c r="C14" s="210"/>
      <c r="D14" s="103"/>
      <c r="E14" s="209"/>
      <c r="G14" s="16">
        <f>_xlfn.XLOOKUP(C14,Ratings!A:A,Ratings!B:B,"")</f>
        <v>0</v>
      </c>
      <c r="H14" s="16"/>
      <c r="I14" s="16"/>
    </row>
    <row r="15" spans="1:9" ht="16.5" customHeight="1" x14ac:dyDescent="0.25">
      <c r="A15" s="205" t="s">
        <v>226</v>
      </c>
      <c r="B15" s="11"/>
      <c r="C15" s="210"/>
      <c r="D15" s="103"/>
      <c r="E15" s="209"/>
      <c r="G15" s="16">
        <f>_xlfn.XLOOKUP(C15,Ratings!A:A,Ratings!B:B,"")</f>
        <v>0</v>
      </c>
      <c r="H15" s="16"/>
      <c r="I15" s="16"/>
    </row>
    <row r="16" spans="1:9" ht="16.5" customHeight="1" x14ac:dyDescent="0.25">
      <c r="A16" s="204" t="s">
        <v>227</v>
      </c>
      <c r="B16" s="11"/>
      <c r="C16" s="210"/>
      <c r="D16" s="103"/>
      <c r="E16" s="209"/>
      <c r="G16" s="16">
        <f>_xlfn.XLOOKUP(C16,Ratings!A:A,Ratings!B:B,"")</f>
        <v>0</v>
      </c>
      <c r="H16" s="16"/>
      <c r="I16" s="16"/>
    </row>
    <row r="17" spans="1:9" ht="16.5" customHeight="1" x14ac:dyDescent="0.25">
      <c r="A17" s="205" t="s">
        <v>228</v>
      </c>
      <c r="B17" s="11"/>
      <c r="C17" s="210"/>
      <c r="D17" s="103"/>
      <c r="E17" s="209"/>
      <c r="G17" s="16">
        <f>_xlfn.XLOOKUP(C17,Ratings!A:A,Ratings!B:B,"")</f>
        <v>0</v>
      </c>
      <c r="H17" s="16"/>
      <c r="I17" s="16"/>
    </row>
    <row r="18" spans="1:9" ht="16.5" customHeight="1" x14ac:dyDescent="0.25">
      <c r="A18" s="205" t="s">
        <v>229</v>
      </c>
      <c r="B18" s="11"/>
      <c r="C18" s="210"/>
      <c r="D18" s="103"/>
      <c r="E18" s="209"/>
      <c r="G18" s="16">
        <f>_xlfn.XLOOKUP(C18,Ratings!A:A,Ratings!B:B,"")</f>
        <v>0</v>
      </c>
      <c r="H18" s="16"/>
      <c r="I18" s="16"/>
    </row>
    <row r="19" spans="1:9" ht="16.5" customHeight="1" x14ac:dyDescent="0.25">
      <c r="A19" s="205" t="s">
        <v>230</v>
      </c>
      <c r="B19" s="11"/>
      <c r="C19" s="210"/>
      <c r="D19" s="103"/>
      <c r="E19" s="209"/>
      <c r="G19" s="16">
        <f>_xlfn.XLOOKUP(C19,Ratings!A:A,Ratings!B:B,"")</f>
        <v>0</v>
      </c>
      <c r="H19" s="16"/>
      <c r="I19" s="16"/>
    </row>
    <row r="20" spans="1:9" ht="16.5" customHeight="1" x14ac:dyDescent="0.25">
      <c r="A20" s="151" t="s">
        <v>231</v>
      </c>
      <c r="B20" s="11"/>
      <c r="C20" s="210"/>
      <c r="D20" s="103"/>
      <c r="E20" s="209"/>
      <c r="G20" s="16">
        <f>_xlfn.XLOOKUP(C20,Ratings!A:A,Ratings!B:B,"")</f>
        <v>0</v>
      </c>
      <c r="H20" s="16"/>
      <c r="I20" s="16"/>
    </row>
    <row r="21" spans="1:9" ht="16.5" customHeight="1" x14ac:dyDescent="0.25">
      <c r="A21" s="151" t="s">
        <v>232</v>
      </c>
      <c r="B21" s="11"/>
      <c r="C21" s="210"/>
      <c r="D21" s="103"/>
      <c r="E21" s="209"/>
      <c r="G21" s="16">
        <f>_xlfn.XLOOKUP(C21,Ratings!A:A,Ratings!B:B,"")</f>
        <v>0</v>
      </c>
      <c r="H21" s="16"/>
      <c r="I21" s="16"/>
    </row>
    <row r="22" spans="1:9" ht="16.5" customHeight="1" x14ac:dyDescent="0.25">
      <c r="A22" s="151" t="s">
        <v>233</v>
      </c>
      <c r="B22" s="11"/>
      <c r="C22" s="210"/>
      <c r="D22" s="103"/>
      <c r="E22" s="209"/>
      <c r="G22" s="16">
        <f>_xlfn.XLOOKUP(C22,Ratings!A:A,Ratings!B:B,"")</f>
        <v>0</v>
      </c>
      <c r="H22" s="16"/>
      <c r="I22" s="16"/>
    </row>
    <row r="23" spans="1:9" ht="16.5" customHeight="1" x14ac:dyDescent="0.25">
      <c r="A23" s="151" t="s">
        <v>234</v>
      </c>
      <c r="B23" s="11"/>
      <c r="C23" s="210"/>
      <c r="D23" s="103"/>
      <c r="E23" s="209"/>
      <c r="G23" s="16">
        <f>_xlfn.XLOOKUP(C23,Ratings!A:A,Ratings!B:B,"")</f>
        <v>0</v>
      </c>
      <c r="H23" s="16"/>
      <c r="I23" s="16"/>
    </row>
    <row r="24" spans="1:9" ht="16.5" customHeight="1" x14ac:dyDescent="0.25">
      <c r="A24" s="151" t="s">
        <v>235</v>
      </c>
      <c r="B24" s="11"/>
      <c r="C24" s="210"/>
      <c r="D24" s="103"/>
      <c r="E24" s="209"/>
      <c r="G24" s="16">
        <f>_xlfn.XLOOKUP(C24,Ratings!A:A,Ratings!B:B,"")</f>
        <v>0</v>
      </c>
      <c r="H24" s="16"/>
      <c r="I24" s="16"/>
    </row>
    <row r="25" spans="1:9" ht="16.5" customHeight="1" x14ac:dyDescent="0.25">
      <c r="A25" s="206" t="s">
        <v>236</v>
      </c>
      <c r="B25" s="11"/>
      <c r="C25" s="210"/>
      <c r="D25" s="103"/>
      <c r="E25" s="209"/>
      <c r="G25" s="16">
        <f>_xlfn.XLOOKUP(C25,Ratings!A:A,Ratings!B:B,"")</f>
        <v>0</v>
      </c>
      <c r="H25" s="16"/>
      <c r="I25" s="16"/>
    </row>
    <row r="26" spans="1:9" x14ac:dyDescent="0.25">
      <c r="G26" s="16"/>
      <c r="H26" s="16"/>
      <c r="I26" s="16"/>
    </row>
    <row r="27" spans="1:9" x14ac:dyDescent="0.25">
      <c r="G27" s="16">
        <f>SUM(G6:G25)</f>
        <v>0</v>
      </c>
      <c r="H27" s="16">
        <f>AVERAGE(G6:G25)</f>
        <v>0</v>
      </c>
      <c r="I27" s="16"/>
    </row>
    <row r="28" spans="1:9" x14ac:dyDescent="0.25">
      <c r="G28" s="16"/>
      <c r="H28" s="16"/>
      <c r="I28" s="16"/>
    </row>
  </sheetData>
  <sheetProtection algorithmName="SHA-512" hashValue="ghIl8eCrzIdMDt7gs4fdZQY72xuS1L7w7S/CuOIa48uQYX6wyiXaMgqOJ4NyxynoyvfTFkgQF9zqWvVOH5ob9w==" saltValue="OC03Iy3jMJPugDt3SUGnhQ==" spinCount="100000" sheet="1" objects="1" scenarios="1"/>
  <hyperlinks>
    <hyperlink ref="C1" location="'Overview dashboard'!A1" display="Back to overview" xr:uid="{76EB2309-ACCA-4B8B-BCCE-5A5F35B2825E}"/>
    <hyperlink ref="E5" location="'Notes overview'!A1" display="Notes (click here to jump too notes overview tab)" xr:uid="{359A28FB-04EB-45D1-9CA9-0FF8C1B9087D}"/>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2FC9A5-F257-44B2-AA66-06787D8F6420}">
          <x14:formula1>
            <xm:f>Ratings!$A$1:$A$4</xm:f>
          </x14:formula1>
          <xm:sqref>C6:C25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37EEF-6313-4F1B-910E-93A04AF4D553}">
  <dimension ref="A1:B4"/>
  <sheetViews>
    <sheetView workbookViewId="0">
      <selection activeCell="A4" sqref="A4"/>
    </sheetView>
  </sheetViews>
  <sheetFormatPr defaultRowHeight="15" x14ac:dyDescent="0.25"/>
  <cols>
    <col min="1" max="1" width="28.42578125" bestFit="1" customWidth="1"/>
  </cols>
  <sheetData>
    <row r="1" spans="1:2" x14ac:dyDescent="0.25">
      <c r="A1" t="s">
        <v>14</v>
      </c>
      <c r="B1">
        <v>4</v>
      </c>
    </row>
    <row r="2" spans="1:2" x14ac:dyDescent="0.25">
      <c r="A2" t="s">
        <v>17</v>
      </c>
      <c r="B2">
        <v>3</v>
      </c>
    </row>
    <row r="3" spans="1:2" x14ac:dyDescent="0.25">
      <c r="A3" t="s">
        <v>22</v>
      </c>
      <c r="B3">
        <v>2</v>
      </c>
    </row>
    <row r="4" spans="1:2" x14ac:dyDescent="0.25">
      <c r="A4" t="s">
        <v>149</v>
      </c>
      <c r="B4">
        <v>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BFABE-0CB3-448F-815B-B3FB0B0C4122}">
  <dimension ref="B1:B308"/>
  <sheetViews>
    <sheetView topLeftCell="A285" workbookViewId="0">
      <selection activeCell="B288" sqref="B288"/>
    </sheetView>
  </sheetViews>
  <sheetFormatPr defaultRowHeight="15" x14ac:dyDescent="0.25"/>
  <cols>
    <col min="1" max="1" width="9.140625" style="49"/>
    <col min="2" max="2" width="184.28515625" style="50" customWidth="1"/>
    <col min="3" max="16384" width="9.140625" style="49"/>
  </cols>
  <sheetData>
    <row r="1" spans="2:2" ht="47.25" x14ac:dyDescent="0.25">
      <c r="B1" s="108" t="s">
        <v>241</v>
      </c>
    </row>
    <row r="2" spans="2:2" ht="15.75" thickBot="1" x14ac:dyDescent="0.3">
      <c r="B2" s="107"/>
    </row>
    <row r="3" spans="2:2" ht="21.75" customHeight="1" thickBot="1" x14ac:dyDescent="0.3">
      <c r="B3" s="51" t="s">
        <v>28</v>
      </c>
    </row>
    <row r="4" spans="2:2" x14ac:dyDescent="0.25">
      <c r="B4" s="53"/>
    </row>
    <row r="5" spans="2:2" x14ac:dyDescent="0.25">
      <c r="B5" s="55">
        <f>'Supporting the school workforce'!E7</f>
        <v>0</v>
      </c>
    </row>
    <row r="6" spans="2:2" x14ac:dyDescent="0.25">
      <c r="B6" s="55">
        <f>'Supporting the school workforce'!E8</f>
        <v>0</v>
      </c>
    </row>
    <row r="7" spans="2:2" x14ac:dyDescent="0.25">
      <c r="B7" s="55">
        <f>'Supporting the school workforce'!E9</f>
        <v>0</v>
      </c>
    </row>
    <row r="8" spans="2:2" x14ac:dyDescent="0.25">
      <c r="B8" s="55">
        <f>'Supporting the school workforce'!E10</f>
        <v>0</v>
      </c>
    </row>
    <row r="9" spans="2:2" x14ac:dyDescent="0.25">
      <c r="B9" s="55">
        <f>'Supporting the school workforce'!E12</f>
        <v>0</v>
      </c>
    </row>
    <row r="10" spans="2:2" x14ac:dyDescent="0.25">
      <c r="B10" s="55">
        <f>'Supporting the school workforce'!E13</f>
        <v>0</v>
      </c>
    </row>
    <row r="11" spans="2:2" x14ac:dyDescent="0.25">
      <c r="B11" s="55">
        <f>'Supporting the school workforce'!E14</f>
        <v>0</v>
      </c>
    </row>
    <row r="12" spans="2:2" x14ac:dyDescent="0.25">
      <c r="B12" s="55">
        <f>'Supporting the school workforce'!E15</f>
        <v>0</v>
      </c>
    </row>
    <row r="13" spans="2:2" x14ac:dyDescent="0.25">
      <c r="B13" s="55">
        <f>'Supporting the school workforce'!E16</f>
        <v>0</v>
      </c>
    </row>
    <row r="14" spans="2:2" x14ac:dyDescent="0.25">
      <c r="B14" s="55">
        <f>'Supporting the school workforce'!E18</f>
        <v>0</v>
      </c>
    </row>
    <row r="15" spans="2:2" x14ac:dyDescent="0.25">
      <c r="B15" s="55">
        <f>'Supporting the school workforce'!E19</f>
        <v>0</v>
      </c>
    </row>
    <row r="16" spans="2:2" x14ac:dyDescent="0.25">
      <c r="B16" s="55">
        <f>'Supporting the school workforce'!E20</f>
        <v>0</v>
      </c>
    </row>
    <row r="17" spans="2:2" x14ac:dyDescent="0.25">
      <c r="B17" s="55">
        <f>'Supporting the school workforce'!E21</f>
        <v>0</v>
      </c>
    </row>
    <row r="18" spans="2:2" x14ac:dyDescent="0.25">
      <c r="B18" s="55">
        <f>'Supporting the school workforce'!E22</f>
        <v>0</v>
      </c>
    </row>
    <row r="19" spans="2:2" x14ac:dyDescent="0.25">
      <c r="B19" s="55">
        <f>'Supporting the school workforce'!E23</f>
        <v>0</v>
      </c>
    </row>
    <row r="20" spans="2:2" x14ac:dyDescent="0.25">
      <c r="B20" s="55">
        <f>'Supporting the school workforce'!E24</f>
        <v>0</v>
      </c>
    </row>
    <row r="21" spans="2:2" x14ac:dyDescent="0.25">
      <c r="B21" s="55">
        <f>'Supporting the school workforce'!E25</f>
        <v>0</v>
      </c>
    </row>
    <row r="22" spans="2:2" x14ac:dyDescent="0.25">
      <c r="B22" s="55">
        <f>'Supporting the school workforce'!E26</f>
        <v>0</v>
      </c>
    </row>
    <row r="23" spans="2:2" ht="31.5" customHeight="1" thickBot="1" x14ac:dyDescent="0.3">
      <c r="B23" s="52"/>
    </row>
    <row r="24" spans="2:2" ht="16.5" thickBot="1" x14ac:dyDescent="0.3">
      <c r="B24" s="51" t="s">
        <v>29</v>
      </c>
    </row>
    <row r="25" spans="2:2" x14ac:dyDescent="0.25">
      <c r="B25" s="53"/>
    </row>
    <row r="26" spans="2:2" x14ac:dyDescent="0.25">
      <c r="B26" s="56">
        <f>'Considerations - senior leaders'!E6</f>
        <v>0</v>
      </c>
    </row>
    <row r="27" spans="2:2" x14ac:dyDescent="0.25">
      <c r="B27" s="56">
        <f>'Considerations - senior leaders'!E8</f>
        <v>0</v>
      </c>
    </row>
    <row r="28" spans="2:2" x14ac:dyDescent="0.25">
      <c r="B28" s="56">
        <f>'Considerations - senior leaders'!E9</f>
        <v>0</v>
      </c>
    </row>
    <row r="29" spans="2:2" x14ac:dyDescent="0.25">
      <c r="B29" s="56">
        <f>'Considerations - senior leaders'!E10</f>
        <v>0</v>
      </c>
    </row>
    <row r="30" spans="2:2" x14ac:dyDescent="0.25">
      <c r="B30" s="56">
        <f>'Considerations - senior leaders'!E11</f>
        <v>0</v>
      </c>
    </row>
    <row r="31" spans="2:2" x14ac:dyDescent="0.25">
      <c r="B31" s="56">
        <f>'Considerations - senior leaders'!E13</f>
        <v>0</v>
      </c>
    </row>
    <row r="32" spans="2:2" x14ac:dyDescent="0.25">
      <c r="B32" s="56">
        <f>'Considerations - senior leaders'!E14</f>
        <v>0</v>
      </c>
    </row>
    <row r="33" spans="2:2" x14ac:dyDescent="0.25">
      <c r="B33" s="56">
        <f>'Considerations - senior leaders'!E15</f>
        <v>0</v>
      </c>
    </row>
    <row r="34" spans="2:2" x14ac:dyDescent="0.25">
      <c r="B34" s="56">
        <f>'Considerations - senior leaders'!E16</f>
        <v>0</v>
      </c>
    </row>
    <row r="35" spans="2:2" x14ac:dyDescent="0.25">
      <c r="B35" s="56">
        <f>'Considerations - senior leaders'!E17</f>
        <v>0</v>
      </c>
    </row>
    <row r="36" spans="2:2" x14ac:dyDescent="0.25">
      <c r="B36" s="56">
        <f>'Considerations - senior leaders'!E18</f>
        <v>0</v>
      </c>
    </row>
    <row r="37" spans="2:2" x14ac:dyDescent="0.25">
      <c r="B37" s="56">
        <f>'Considerations - senior leaders'!E19</f>
        <v>0</v>
      </c>
    </row>
    <row r="38" spans="2:2" x14ac:dyDescent="0.25">
      <c r="B38" s="56">
        <f>'Considerations - senior leaders'!E20</f>
        <v>0</v>
      </c>
    </row>
    <row r="39" spans="2:2" x14ac:dyDescent="0.25">
      <c r="B39" s="56">
        <f>'Considerations - senior leaders'!E21</f>
        <v>0</v>
      </c>
    </row>
    <row r="40" spans="2:2" x14ac:dyDescent="0.25">
      <c r="B40" s="56">
        <f>'Considerations - senior leaders'!E22</f>
        <v>0</v>
      </c>
    </row>
    <row r="41" spans="2:2" x14ac:dyDescent="0.25">
      <c r="B41" s="56">
        <f>'Considerations - senior leaders'!E23</f>
        <v>0</v>
      </c>
    </row>
    <row r="42" spans="2:2" ht="32.25" customHeight="1" thickBot="1" x14ac:dyDescent="0.3">
      <c r="B42" s="54"/>
    </row>
    <row r="43" spans="2:2" ht="16.5" customHeight="1" thickBot="1" x14ac:dyDescent="0.3">
      <c r="B43" s="51" t="s">
        <v>42</v>
      </c>
    </row>
    <row r="44" spans="2:2" ht="16.5" customHeight="1" x14ac:dyDescent="0.25">
      <c r="B44" s="138"/>
    </row>
    <row r="45" spans="2:2" ht="16.5" customHeight="1" x14ac:dyDescent="0.25">
      <c r="B45" s="139">
        <f>Partnerships!E6</f>
        <v>0</v>
      </c>
    </row>
    <row r="46" spans="2:2" ht="16.5" customHeight="1" x14ac:dyDescent="0.25">
      <c r="B46" s="139">
        <f>Partnerships!E7</f>
        <v>0</v>
      </c>
    </row>
    <row r="47" spans="2:2" ht="16.5" customHeight="1" x14ac:dyDescent="0.25">
      <c r="B47" s="139">
        <f>Partnerships!E8</f>
        <v>0</v>
      </c>
    </row>
    <row r="48" spans="2:2" ht="16.5" customHeight="1" x14ac:dyDescent="0.25">
      <c r="B48" s="139">
        <f>Partnerships!E9</f>
        <v>0</v>
      </c>
    </row>
    <row r="49" spans="2:2" ht="16.5" customHeight="1" x14ac:dyDescent="0.25">
      <c r="B49" s="139">
        <f>Partnerships!E10</f>
        <v>0</v>
      </c>
    </row>
    <row r="50" spans="2:2" ht="16.5" customHeight="1" x14ac:dyDescent="0.25">
      <c r="B50" s="139">
        <f>Partnerships!E12</f>
        <v>0</v>
      </c>
    </row>
    <row r="51" spans="2:2" ht="16.5" customHeight="1" x14ac:dyDescent="0.25">
      <c r="B51" s="139">
        <f>Partnerships!E13</f>
        <v>0</v>
      </c>
    </row>
    <row r="52" spans="2:2" ht="16.5" customHeight="1" x14ac:dyDescent="0.25">
      <c r="B52" s="139">
        <f>Partnerships!E14</f>
        <v>0</v>
      </c>
    </row>
    <row r="53" spans="2:2" ht="16.5" customHeight="1" x14ac:dyDescent="0.25">
      <c r="B53" s="139">
        <f>Partnerships!E15</f>
        <v>0</v>
      </c>
    </row>
    <row r="54" spans="2:2" ht="16.5" customHeight="1" x14ac:dyDescent="0.25">
      <c r="B54" s="139">
        <f>Partnerships!E16</f>
        <v>0</v>
      </c>
    </row>
    <row r="55" spans="2:2" ht="16.5" customHeight="1" x14ac:dyDescent="0.25">
      <c r="B55" s="139">
        <f>Partnerships!E18</f>
        <v>0</v>
      </c>
    </row>
    <row r="56" spans="2:2" ht="16.5" customHeight="1" x14ac:dyDescent="0.25">
      <c r="B56" s="139">
        <f>Partnerships!E19</f>
        <v>0</v>
      </c>
    </row>
    <row r="57" spans="2:2" ht="16.5" customHeight="1" x14ac:dyDescent="0.25">
      <c r="B57" s="139">
        <f>Partnerships!E20</f>
        <v>0</v>
      </c>
    </row>
    <row r="58" spans="2:2" ht="16.5" customHeight="1" thickBot="1" x14ac:dyDescent="0.3">
      <c r="B58" s="138"/>
    </row>
    <row r="59" spans="2:2" ht="16.5" thickBot="1" x14ac:dyDescent="0.3">
      <c r="B59" s="51" t="s">
        <v>30</v>
      </c>
    </row>
    <row r="60" spans="2:2" x14ac:dyDescent="0.25">
      <c r="B60" s="53"/>
    </row>
    <row r="61" spans="2:2" x14ac:dyDescent="0.25">
      <c r="B61" s="55">
        <f>CPD!E6</f>
        <v>0</v>
      </c>
    </row>
    <row r="62" spans="2:2" x14ac:dyDescent="0.25">
      <c r="B62" s="55">
        <f>CPD!E7</f>
        <v>0</v>
      </c>
    </row>
    <row r="63" spans="2:2" x14ac:dyDescent="0.25">
      <c r="B63" s="55">
        <f>CPD!E8</f>
        <v>0</v>
      </c>
    </row>
    <row r="64" spans="2:2" x14ac:dyDescent="0.25">
      <c r="B64" s="55">
        <f>CPD!E9</f>
        <v>0</v>
      </c>
    </row>
    <row r="65" spans="2:2" x14ac:dyDescent="0.25">
      <c r="B65" s="55">
        <f>CPD!E10</f>
        <v>0</v>
      </c>
    </row>
    <row r="66" spans="2:2" x14ac:dyDescent="0.25">
      <c r="B66" s="55">
        <f>CPD!E11</f>
        <v>0</v>
      </c>
    </row>
    <row r="67" spans="2:2" ht="32.25" customHeight="1" thickBot="1" x14ac:dyDescent="0.3">
      <c r="B67" s="54"/>
    </row>
    <row r="68" spans="2:2" ht="16.5" thickBot="1" x14ac:dyDescent="0.3">
      <c r="B68" s="51" t="s">
        <v>31</v>
      </c>
    </row>
    <row r="69" spans="2:2" x14ac:dyDescent="0.25">
      <c r="B69" s="53"/>
    </row>
    <row r="70" spans="2:2" x14ac:dyDescent="0.25">
      <c r="B70" s="55">
        <f>'Trainee &amp; early career teachers'!E6</f>
        <v>0</v>
      </c>
    </row>
    <row r="71" spans="2:2" x14ac:dyDescent="0.25">
      <c r="B71" s="55">
        <f>'Trainee &amp; early career teachers'!E7</f>
        <v>0</v>
      </c>
    </row>
    <row r="72" spans="2:2" x14ac:dyDescent="0.25">
      <c r="B72" s="55">
        <f>'Trainee &amp; early career teachers'!E8</f>
        <v>0</v>
      </c>
    </row>
    <row r="73" spans="2:2" ht="32.25" customHeight="1" thickBot="1" x14ac:dyDescent="0.3">
      <c r="B73" s="54"/>
    </row>
    <row r="74" spans="2:2" ht="15" customHeight="1" thickBot="1" x14ac:dyDescent="0.3">
      <c r="B74" s="51" t="s">
        <v>282</v>
      </c>
    </row>
    <row r="75" spans="2:2" ht="15" customHeight="1" x14ac:dyDescent="0.25">
      <c r="B75" s="138"/>
    </row>
    <row r="76" spans="2:2" ht="15" customHeight="1" x14ac:dyDescent="0.25">
      <c r="B76" s="139">
        <f>Transition!E6</f>
        <v>0</v>
      </c>
    </row>
    <row r="77" spans="2:2" ht="15" customHeight="1" x14ac:dyDescent="0.25">
      <c r="B77" s="139">
        <f>Transition!E7</f>
        <v>0</v>
      </c>
    </row>
    <row r="78" spans="2:2" ht="15" customHeight="1" x14ac:dyDescent="0.25">
      <c r="B78" s="139">
        <f>Transition!E9</f>
        <v>0</v>
      </c>
    </row>
    <row r="79" spans="2:2" ht="15" customHeight="1" x14ac:dyDescent="0.25">
      <c r="B79" s="139">
        <f>Transition!E10</f>
        <v>0</v>
      </c>
    </row>
    <row r="80" spans="2:2" ht="15" customHeight="1" x14ac:dyDescent="0.25">
      <c r="B80" s="139">
        <f>Transition!E11</f>
        <v>0</v>
      </c>
    </row>
    <row r="81" spans="2:2" ht="15" customHeight="1" x14ac:dyDescent="0.25">
      <c r="B81" s="139">
        <f>Transition!E12</f>
        <v>0</v>
      </c>
    </row>
    <row r="82" spans="2:2" ht="32.25" customHeight="1" thickBot="1" x14ac:dyDescent="0.3">
      <c r="B82" s="138"/>
    </row>
    <row r="83" spans="2:2" ht="16.5" thickBot="1" x14ac:dyDescent="0.3">
      <c r="B83" s="51" t="s">
        <v>32</v>
      </c>
    </row>
    <row r="84" spans="2:2" x14ac:dyDescent="0.25">
      <c r="B84" s="53"/>
    </row>
    <row r="85" spans="2:2" x14ac:dyDescent="0.25">
      <c r="B85" s="56">
        <f>'Secondary - music curriculum'!E6</f>
        <v>0</v>
      </c>
    </row>
    <row r="86" spans="2:2" x14ac:dyDescent="0.25">
      <c r="B86" s="56">
        <f>'Secondary - music curriculum'!E7</f>
        <v>0</v>
      </c>
    </row>
    <row r="87" spans="2:2" x14ac:dyDescent="0.25">
      <c r="B87" s="56">
        <f>'Secondary - music curriculum'!E8</f>
        <v>0</v>
      </c>
    </row>
    <row r="88" spans="2:2" x14ac:dyDescent="0.25">
      <c r="B88" s="56">
        <f>'Secondary - music curriculum'!E9</f>
        <v>0</v>
      </c>
    </row>
    <row r="89" spans="2:2" x14ac:dyDescent="0.25">
      <c r="B89" s="56">
        <f>'Secondary - music curriculum'!E10</f>
        <v>0</v>
      </c>
    </row>
    <row r="90" spans="2:2" x14ac:dyDescent="0.25">
      <c r="B90" s="56">
        <f>'Secondary - music curriculum'!E11</f>
        <v>0</v>
      </c>
    </row>
    <row r="91" spans="2:2" x14ac:dyDescent="0.25">
      <c r="B91" s="56">
        <f>'Secondary - music curriculum'!E12</f>
        <v>0</v>
      </c>
    </row>
    <row r="92" spans="2:2" x14ac:dyDescent="0.25">
      <c r="B92" s="56">
        <f>'Secondary - music curriculum'!E13</f>
        <v>0</v>
      </c>
    </row>
    <row r="93" spans="2:2" x14ac:dyDescent="0.25">
      <c r="B93" s="56">
        <f>'Secondary - music curriculum'!E14</f>
        <v>0</v>
      </c>
    </row>
    <row r="94" spans="2:2" x14ac:dyDescent="0.25">
      <c r="B94" s="56">
        <f>'Secondary - music curriculum'!E15</f>
        <v>0</v>
      </c>
    </row>
    <row r="95" spans="2:2" x14ac:dyDescent="0.25">
      <c r="B95" s="56">
        <f>'Secondary - music curriculum'!E16</f>
        <v>0</v>
      </c>
    </row>
    <row r="96" spans="2:2" x14ac:dyDescent="0.25">
      <c r="B96" s="56">
        <f>'Secondary - music curriculum'!E17</f>
        <v>0</v>
      </c>
    </row>
    <row r="97" spans="2:2" x14ac:dyDescent="0.25">
      <c r="B97" s="56">
        <f>'Secondary - music curriculum'!E18</f>
        <v>0</v>
      </c>
    </row>
    <row r="98" spans="2:2" x14ac:dyDescent="0.25">
      <c r="B98" s="56">
        <f>'Secondary - music curriculum'!E19</f>
        <v>0</v>
      </c>
    </row>
    <row r="99" spans="2:2" x14ac:dyDescent="0.25">
      <c r="B99" s="56">
        <f>'Secondary - music curriculum'!E21</f>
        <v>0</v>
      </c>
    </row>
    <row r="100" spans="2:2" x14ac:dyDescent="0.25">
      <c r="B100" s="56">
        <f>'Secondary - music curriculum'!E22</f>
        <v>0</v>
      </c>
    </row>
    <row r="101" spans="2:2" x14ac:dyDescent="0.25">
      <c r="B101" s="56">
        <f>'Secondary - music curriculum'!E23</f>
        <v>0</v>
      </c>
    </row>
    <row r="102" spans="2:2" x14ac:dyDescent="0.25">
      <c r="B102" s="56">
        <f>'Secondary - music curriculum'!E24</f>
        <v>0</v>
      </c>
    </row>
    <row r="103" spans="2:2" x14ac:dyDescent="0.25">
      <c r="B103" s="56">
        <f>'Secondary - music curriculum'!E25</f>
        <v>0</v>
      </c>
    </row>
    <row r="104" spans="2:2" ht="32.25" customHeight="1" thickBot="1" x14ac:dyDescent="0.3">
      <c r="B104" s="54"/>
    </row>
    <row r="105" spans="2:2" ht="16.5" thickBot="1" x14ac:dyDescent="0.3">
      <c r="B105" s="51" t="s">
        <v>33</v>
      </c>
    </row>
    <row r="106" spans="2:2" x14ac:dyDescent="0.25">
      <c r="B106" s="53"/>
    </row>
    <row r="107" spans="2:2" x14ac:dyDescent="0.25">
      <c r="B107" s="56">
        <f>Singing!E6</f>
        <v>0</v>
      </c>
    </row>
    <row r="108" spans="2:2" x14ac:dyDescent="0.25">
      <c r="B108" s="56">
        <f>Singing!E7</f>
        <v>0</v>
      </c>
    </row>
    <row r="109" spans="2:2" x14ac:dyDescent="0.25">
      <c r="B109" s="56">
        <f>Singing!E8</f>
        <v>0</v>
      </c>
    </row>
    <row r="110" spans="2:2" x14ac:dyDescent="0.25">
      <c r="B110" s="56">
        <f>Singing!E9</f>
        <v>0</v>
      </c>
    </row>
    <row r="111" spans="2:2" x14ac:dyDescent="0.25">
      <c r="B111" s="56">
        <f>Singing!E10</f>
        <v>0</v>
      </c>
    </row>
    <row r="112" spans="2:2" x14ac:dyDescent="0.25">
      <c r="B112" s="56">
        <f>Singing!E11</f>
        <v>0</v>
      </c>
    </row>
    <row r="113" spans="2:2" x14ac:dyDescent="0.25">
      <c r="B113" s="56">
        <f>Singing!E13</f>
        <v>0</v>
      </c>
    </row>
    <row r="114" spans="2:2" x14ac:dyDescent="0.25">
      <c r="B114" s="56">
        <f>Singing!E14</f>
        <v>0</v>
      </c>
    </row>
    <row r="115" spans="2:2" x14ac:dyDescent="0.25">
      <c r="B115" s="56">
        <f>Singing!E15</f>
        <v>0</v>
      </c>
    </row>
    <row r="116" spans="2:2" x14ac:dyDescent="0.25">
      <c r="B116" s="56">
        <f>Singing!E16</f>
        <v>0</v>
      </c>
    </row>
    <row r="117" spans="2:2" x14ac:dyDescent="0.25">
      <c r="B117" s="56">
        <f>Singing!E17</f>
        <v>0</v>
      </c>
    </row>
    <row r="118" spans="2:2" x14ac:dyDescent="0.25">
      <c r="B118" s="56">
        <f>Singing!E18</f>
        <v>0</v>
      </c>
    </row>
    <row r="119" spans="2:2" x14ac:dyDescent="0.25">
      <c r="B119" s="56">
        <f>Singing!E19</f>
        <v>0</v>
      </c>
    </row>
    <row r="120" spans="2:2" x14ac:dyDescent="0.25">
      <c r="B120" s="56">
        <f>Singing!E20</f>
        <v>0</v>
      </c>
    </row>
    <row r="121" spans="2:2" x14ac:dyDescent="0.25">
      <c r="B121" s="56">
        <f>Singing!E21</f>
        <v>0</v>
      </c>
    </row>
    <row r="122" spans="2:2" x14ac:dyDescent="0.25">
      <c r="B122" s="56">
        <f>Singing!E22</f>
        <v>0</v>
      </c>
    </row>
    <row r="123" spans="2:2" x14ac:dyDescent="0.25">
      <c r="B123" s="56">
        <f>Singing!E23</f>
        <v>0</v>
      </c>
    </row>
    <row r="124" spans="2:2" x14ac:dyDescent="0.25">
      <c r="B124" s="56">
        <f>Singing!E24</f>
        <v>0</v>
      </c>
    </row>
    <row r="125" spans="2:2" ht="32.25" customHeight="1" thickBot="1" x14ac:dyDescent="0.3">
      <c r="B125" s="54"/>
    </row>
    <row r="126" spans="2:2" ht="16.5" thickBot="1" x14ac:dyDescent="0.3">
      <c r="B126" s="51" t="s">
        <v>34</v>
      </c>
    </row>
    <row r="127" spans="2:2" x14ac:dyDescent="0.25">
      <c r="B127" s="53"/>
    </row>
    <row r="128" spans="2:2" x14ac:dyDescent="0.25">
      <c r="B128" s="56">
        <f>'Instrumental teaching'!E6</f>
        <v>0</v>
      </c>
    </row>
    <row r="129" spans="2:2" x14ac:dyDescent="0.25">
      <c r="B129" s="56">
        <f>'Instrumental teaching'!E8</f>
        <v>0</v>
      </c>
    </row>
    <row r="130" spans="2:2" x14ac:dyDescent="0.25">
      <c r="B130" s="56">
        <f>'Instrumental teaching'!E9</f>
        <v>0</v>
      </c>
    </row>
    <row r="131" spans="2:2" x14ac:dyDescent="0.25">
      <c r="B131" s="56">
        <f>'Instrumental teaching'!E10</f>
        <v>0</v>
      </c>
    </row>
    <row r="132" spans="2:2" x14ac:dyDescent="0.25">
      <c r="B132" s="56">
        <f>'Instrumental teaching'!E11</f>
        <v>0</v>
      </c>
    </row>
    <row r="133" spans="2:2" x14ac:dyDescent="0.25">
      <c r="B133" s="56">
        <f>'Instrumental teaching'!E12</f>
        <v>0</v>
      </c>
    </row>
    <row r="134" spans="2:2" x14ac:dyDescent="0.25">
      <c r="B134" s="56">
        <f>'Instrumental teaching'!E13</f>
        <v>0</v>
      </c>
    </row>
    <row r="135" spans="2:2" x14ac:dyDescent="0.25">
      <c r="B135" s="56">
        <f>'Instrumental teaching'!E14</f>
        <v>0</v>
      </c>
    </row>
    <row r="136" spans="2:2" x14ac:dyDescent="0.25">
      <c r="B136" s="56">
        <f>'Instrumental teaching'!E15</f>
        <v>0</v>
      </c>
    </row>
    <row r="137" spans="2:2" x14ac:dyDescent="0.25">
      <c r="B137" s="56">
        <f>'Instrumental teaching'!E16</f>
        <v>0</v>
      </c>
    </row>
    <row r="138" spans="2:2" x14ac:dyDescent="0.25">
      <c r="B138" s="56">
        <f>'Instrumental teaching'!E17</f>
        <v>0</v>
      </c>
    </row>
    <row r="139" spans="2:2" x14ac:dyDescent="0.25">
      <c r="B139" s="56">
        <f>'Instrumental teaching'!E18</f>
        <v>0</v>
      </c>
    </row>
    <row r="140" spans="2:2" x14ac:dyDescent="0.25">
      <c r="B140" s="56">
        <f>'Instrumental teaching'!E19</f>
        <v>0</v>
      </c>
    </row>
    <row r="141" spans="2:2" x14ac:dyDescent="0.25">
      <c r="B141" s="56">
        <f>'Instrumental teaching'!E20</f>
        <v>0</v>
      </c>
    </row>
    <row r="142" spans="2:2" ht="33" customHeight="1" thickBot="1" x14ac:dyDescent="0.3">
      <c r="B142" s="171"/>
    </row>
    <row r="143" spans="2:2" ht="16.5" thickBot="1" x14ac:dyDescent="0.3">
      <c r="B143" s="51" t="s">
        <v>35</v>
      </c>
    </row>
    <row r="144" spans="2:2" x14ac:dyDescent="0.25">
      <c r="B144" s="53"/>
    </row>
    <row r="145" spans="2:2" x14ac:dyDescent="0.25">
      <c r="B145" s="139">
        <f>'Music technology'!E6</f>
        <v>0</v>
      </c>
    </row>
    <row r="146" spans="2:2" x14ac:dyDescent="0.25">
      <c r="B146" s="139">
        <f>'Music technology'!E7</f>
        <v>0</v>
      </c>
    </row>
    <row r="147" spans="2:2" x14ac:dyDescent="0.25">
      <c r="B147" s="139">
        <f>'Music technology'!E8</f>
        <v>0</v>
      </c>
    </row>
    <row r="148" spans="2:2" x14ac:dyDescent="0.25">
      <c r="B148" s="139">
        <f>'Music technology'!E9</f>
        <v>0</v>
      </c>
    </row>
    <row r="149" spans="2:2" x14ac:dyDescent="0.25">
      <c r="B149" s="139">
        <f>'Music technology'!E10</f>
        <v>0</v>
      </c>
    </row>
    <row r="150" spans="2:2" x14ac:dyDescent="0.25">
      <c r="B150" s="139">
        <f>'Music technology'!E11</f>
        <v>0</v>
      </c>
    </row>
    <row r="151" spans="2:2" x14ac:dyDescent="0.25">
      <c r="B151" s="139">
        <f>'Music technology'!E12</f>
        <v>0</v>
      </c>
    </row>
    <row r="152" spans="2:2" x14ac:dyDescent="0.25">
      <c r="B152" s="139">
        <f>'Music technology'!E13</f>
        <v>0</v>
      </c>
    </row>
    <row r="153" spans="2:2" x14ac:dyDescent="0.25">
      <c r="B153" s="139">
        <f>'Music technology'!E14</f>
        <v>0</v>
      </c>
    </row>
    <row r="154" spans="2:2" x14ac:dyDescent="0.25">
      <c r="B154" s="139">
        <f>'Music technology'!E15</f>
        <v>0</v>
      </c>
    </row>
    <row r="155" spans="2:2" x14ac:dyDescent="0.25">
      <c r="B155" s="139">
        <f>'Music technology'!E16</f>
        <v>0</v>
      </c>
    </row>
    <row r="156" spans="2:2" x14ac:dyDescent="0.25">
      <c r="B156" s="139">
        <f>'Music technology'!E17</f>
        <v>0</v>
      </c>
    </row>
    <row r="157" spans="2:2" x14ac:dyDescent="0.25">
      <c r="B157" s="139">
        <f>'Music technology'!E18</f>
        <v>0</v>
      </c>
    </row>
    <row r="158" spans="2:2" x14ac:dyDescent="0.25">
      <c r="B158" s="139">
        <f>'Music technology'!E19</f>
        <v>0</v>
      </c>
    </row>
    <row r="159" spans="2:2" ht="33" customHeight="1" thickBot="1" x14ac:dyDescent="0.3">
      <c r="B159" s="54"/>
    </row>
    <row r="160" spans="2:2" ht="16.5" thickBot="1" x14ac:dyDescent="0.3">
      <c r="B160" s="51" t="s">
        <v>36</v>
      </c>
    </row>
    <row r="161" spans="2:2" x14ac:dyDescent="0.25">
      <c r="B161" s="53"/>
    </row>
    <row r="162" spans="2:2" x14ac:dyDescent="0.25">
      <c r="B162" s="139">
        <f>'Creating music'!E4</f>
        <v>0</v>
      </c>
    </row>
    <row r="163" spans="2:2" x14ac:dyDescent="0.25">
      <c r="B163" s="139">
        <f>'Creating music'!E5</f>
        <v>0</v>
      </c>
    </row>
    <row r="164" spans="2:2" x14ac:dyDescent="0.25">
      <c r="B164" s="139">
        <f>'Creating music'!E6</f>
        <v>0</v>
      </c>
    </row>
    <row r="165" spans="2:2" x14ac:dyDescent="0.25">
      <c r="B165" s="139">
        <f>'Creating music'!E7</f>
        <v>0</v>
      </c>
    </row>
    <row r="166" spans="2:2" x14ac:dyDescent="0.25">
      <c r="B166" s="139">
        <f>'Creating music'!E8</f>
        <v>0</v>
      </c>
    </row>
    <row r="167" spans="2:2" x14ac:dyDescent="0.25">
      <c r="B167" s="139">
        <f>'Creating music'!E9</f>
        <v>0</v>
      </c>
    </row>
    <row r="168" spans="2:2" x14ac:dyDescent="0.25">
      <c r="B168" s="139">
        <f>'Creating music'!E10</f>
        <v>0</v>
      </c>
    </row>
    <row r="169" spans="2:2" x14ac:dyDescent="0.25">
      <c r="B169" s="139">
        <f>'Creating music'!E11</f>
        <v>0</v>
      </c>
    </row>
    <row r="170" spans="2:2" x14ac:dyDescent="0.25">
      <c r="B170" s="139">
        <f>'Creating music'!E12</f>
        <v>0</v>
      </c>
    </row>
    <row r="171" spans="2:2" ht="33" customHeight="1" thickBot="1" x14ac:dyDescent="0.3">
      <c r="B171" s="54"/>
    </row>
    <row r="172" spans="2:2" ht="16.5" thickBot="1" x14ac:dyDescent="0.3">
      <c r="B172" s="51" t="s">
        <v>37</v>
      </c>
    </row>
    <row r="173" spans="2:2" x14ac:dyDescent="0.25">
      <c r="B173" s="53"/>
    </row>
    <row r="174" spans="2:2" x14ac:dyDescent="0.25">
      <c r="B174" s="55">
        <f>Listening!E4</f>
        <v>0</v>
      </c>
    </row>
    <row r="175" spans="2:2" x14ac:dyDescent="0.25">
      <c r="B175" s="55">
        <f>Listening!E5</f>
        <v>0</v>
      </c>
    </row>
    <row r="176" spans="2:2" x14ac:dyDescent="0.25">
      <c r="B176" s="55">
        <f>Listening!E6</f>
        <v>0</v>
      </c>
    </row>
    <row r="177" spans="2:2" x14ac:dyDescent="0.25">
      <c r="B177" s="55">
        <f>Listening!E7</f>
        <v>0</v>
      </c>
    </row>
    <row r="178" spans="2:2" x14ac:dyDescent="0.25">
      <c r="B178" s="55">
        <f>Listening!E8</f>
        <v>0</v>
      </c>
    </row>
    <row r="179" spans="2:2" ht="33" customHeight="1" thickBot="1" x14ac:dyDescent="0.3">
      <c r="B179" s="54"/>
    </row>
    <row r="180" spans="2:2" ht="16.5" thickBot="1" x14ac:dyDescent="0.3">
      <c r="B180" s="51" t="s">
        <v>38</v>
      </c>
    </row>
    <row r="181" spans="2:2" x14ac:dyDescent="0.25">
      <c r="B181" s="53"/>
    </row>
    <row r="182" spans="2:2" x14ac:dyDescent="0.25">
      <c r="B182" s="139">
        <f>'Music beyond the classroom'!E4</f>
        <v>0</v>
      </c>
    </row>
    <row r="183" spans="2:2" x14ac:dyDescent="0.25">
      <c r="B183" s="139">
        <f>'Music beyond the classroom'!E5</f>
        <v>0</v>
      </c>
    </row>
    <row r="184" spans="2:2" x14ac:dyDescent="0.25">
      <c r="B184" s="139">
        <f>'Music beyond the classroom'!E7</f>
        <v>0</v>
      </c>
    </row>
    <row r="185" spans="2:2" x14ac:dyDescent="0.25">
      <c r="B185" s="139">
        <f>'Music beyond the classroom'!E8</f>
        <v>0</v>
      </c>
    </row>
    <row r="186" spans="2:2" x14ac:dyDescent="0.25">
      <c r="B186" s="139">
        <f>'Music beyond the classroom'!E9</f>
        <v>0</v>
      </c>
    </row>
    <row r="187" spans="2:2" x14ac:dyDescent="0.25">
      <c r="B187" s="139">
        <f>'Music beyond the classroom'!E10</f>
        <v>0</v>
      </c>
    </row>
    <row r="188" spans="2:2" x14ac:dyDescent="0.25">
      <c r="B188" s="139">
        <f>'Music beyond the classroom'!E11</f>
        <v>0</v>
      </c>
    </row>
    <row r="189" spans="2:2" x14ac:dyDescent="0.25">
      <c r="B189" s="139">
        <f>'Music beyond the classroom'!E13</f>
        <v>0</v>
      </c>
    </row>
    <row r="190" spans="2:2" x14ac:dyDescent="0.25">
      <c r="B190" s="139">
        <f>'Music beyond the classroom'!E14</f>
        <v>0</v>
      </c>
    </row>
    <row r="191" spans="2:2" x14ac:dyDescent="0.25">
      <c r="B191" s="139">
        <f>'Music beyond the classroom'!E15</f>
        <v>0</v>
      </c>
    </row>
    <row r="192" spans="2:2" x14ac:dyDescent="0.25">
      <c r="B192" s="139">
        <f>'Music beyond the classroom'!E16</f>
        <v>0</v>
      </c>
    </row>
    <row r="193" spans="2:2" x14ac:dyDescent="0.25">
      <c r="B193" s="139">
        <f>'Music beyond the classroom'!E17</f>
        <v>0</v>
      </c>
    </row>
    <row r="194" spans="2:2" x14ac:dyDescent="0.25">
      <c r="B194" s="139">
        <f>'Music beyond the classroom'!E18</f>
        <v>0</v>
      </c>
    </row>
    <row r="195" spans="2:2" x14ac:dyDescent="0.25">
      <c r="B195" s="139">
        <f>'Music beyond the classroom'!E19</f>
        <v>0</v>
      </c>
    </row>
    <row r="196" spans="2:2" x14ac:dyDescent="0.25">
      <c r="B196" s="139">
        <f>'Music beyond the classroom'!E21</f>
        <v>0</v>
      </c>
    </row>
    <row r="197" spans="2:2" x14ac:dyDescent="0.25">
      <c r="B197" s="139">
        <f>'Music beyond the classroom'!E22</f>
        <v>0</v>
      </c>
    </row>
    <row r="198" spans="2:2" x14ac:dyDescent="0.25">
      <c r="B198" s="139">
        <f>'Music beyond the classroom'!E23</f>
        <v>0</v>
      </c>
    </row>
    <row r="199" spans="2:2" x14ac:dyDescent="0.25">
      <c r="B199" s="139">
        <f>'Music beyond the classroom'!E24</f>
        <v>0</v>
      </c>
    </row>
    <row r="200" spans="2:2" x14ac:dyDescent="0.25">
      <c r="B200" s="139">
        <f>'Music beyond the classroom'!E25</f>
        <v>0</v>
      </c>
    </row>
    <row r="201" spans="2:2" x14ac:dyDescent="0.25">
      <c r="B201" s="139">
        <f>'Music beyond the classroom'!E26</f>
        <v>0</v>
      </c>
    </row>
    <row r="202" spans="2:2" x14ac:dyDescent="0.25">
      <c r="B202" s="139">
        <f>'Music beyond the classroom'!E27</f>
        <v>0</v>
      </c>
    </row>
    <row r="203" spans="2:2" x14ac:dyDescent="0.25">
      <c r="B203" s="139">
        <f>'Music beyond the classroom'!E29</f>
        <v>0</v>
      </c>
    </row>
    <row r="204" spans="2:2" x14ac:dyDescent="0.25">
      <c r="B204" s="139">
        <f>'Music beyond the classroom'!E30</f>
        <v>0</v>
      </c>
    </row>
    <row r="205" spans="2:2" x14ac:dyDescent="0.25">
      <c r="B205" s="139">
        <f>'Music beyond the classroom'!E31</f>
        <v>0</v>
      </c>
    </row>
    <row r="206" spans="2:2" x14ac:dyDescent="0.25">
      <c r="B206" s="139">
        <f>'Music beyond the classroom'!E32</f>
        <v>0</v>
      </c>
    </row>
    <row r="207" spans="2:2" x14ac:dyDescent="0.25">
      <c r="B207" s="139">
        <f>'Music beyond the classroom'!E33</f>
        <v>0</v>
      </c>
    </row>
    <row r="208" spans="2:2" x14ac:dyDescent="0.25">
      <c r="B208" s="139">
        <f>'Music beyond the classroom'!E34</f>
        <v>0</v>
      </c>
    </row>
    <row r="209" spans="2:2" x14ac:dyDescent="0.25">
      <c r="B209" s="139">
        <f>'Music beyond the classroom'!E35</f>
        <v>0</v>
      </c>
    </row>
    <row r="210" spans="2:2" x14ac:dyDescent="0.25">
      <c r="B210" s="139">
        <f>'Music beyond the classroom'!E36</f>
        <v>0</v>
      </c>
    </row>
    <row r="211" spans="2:2" ht="32.25" customHeight="1" thickBot="1" x14ac:dyDescent="0.3">
      <c r="B211" s="54"/>
    </row>
    <row r="212" spans="2:2" ht="16.5" thickBot="1" x14ac:dyDescent="0.3">
      <c r="B212" s="51" t="s">
        <v>39</v>
      </c>
    </row>
    <row r="213" spans="2:2" x14ac:dyDescent="0.25">
      <c r="B213" s="53"/>
    </row>
    <row r="214" spans="2:2" x14ac:dyDescent="0.25">
      <c r="B214" s="55">
        <f>'Live music &amp; events'!E5</f>
        <v>0</v>
      </c>
    </row>
    <row r="215" spans="2:2" x14ac:dyDescent="0.25">
      <c r="B215" s="55">
        <f>'Live music &amp; events'!E6</f>
        <v>0</v>
      </c>
    </row>
    <row r="216" spans="2:2" x14ac:dyDescent="0.25">
      <c r="B216" s="55">
        <f>'Live music &amp; events'!E7</f>
        <v>0</v>
      </c>
    </row>
    <row r="217" spans="2:2" x14ac:dyDescent="0.25">
      <c r="B217" s="55">
        <f>'Live music &amp; events'!E8</f>
        <v>0</v>
      </c>
    </row>
    <row r="218" spans="2:2" x14ac:dyDescent="0.25">
      <c r="B218" s="55">
        <f>'Live music &amp; events'!E9</f>
        <v>0</v>
      </c>
    </row>
    <row r="219" spans="2:2" x14ac:dyDescent="0.25">
      <c r="B219" s="55">
        <f>'Live music &amp; events'!E10</f>
        <v>0</v>
      </c>
    </row>
    <row r="220" spans="2:2" x14ac:dyDescent="0.25">
      <c r="B220" s="55">
        <f>'Live music &amp; events'!E12</f>
        <v>0</v>
      </c>
    </row>
    <row r="221" spans="2:2" x14ac:dyDescent="0.25">
      <c r="B221" s="55">
        <f>'Live music &amp; events'!E13</f>
        <v>0</v>
      </c>
    </row>
    <row r="222" spans="2:2" x14ac:dyDescent="0.25">
      <c r="B222" s="55">
        <f>'Live music &amp; events'!E14</f>
        <v>0</v>
      </c>
    </row>
    <row r="223" spans="2:2" x14ac:dyDescent="0.25">
      <c r="B223" s="55">
        <f>'Live music &amp; events'!E15</f>
        <v>0</v>
      </c>
    </row>
    <row r="224" spans="2:2" x14ac:dyDescent="0.25">
      <c r="B224" s="55">
        <f>'Live music &amp; events'!E16</f>
        <v>0</v>
      </c>
    </row>
    <row r="225" spans="2:2" x14ac:dyDescent="0.25">
      <c r="B225" s="55">
        <f>'Live music &amp; events'!E17</f>
        <v>0</v>
      </c>
    </row>
    <row r="226" spans="2:2" x14ac:dyDescent="0.25">
      <c r="B226" s="55">
        <f>'Live music &amp; events'!E18</f>
        <v>0</v>
      </c>
    </row>
    <row r="227" spans="2:2" x14ac:dyDescent="0.25">
      <c r="B227" s="55">
        <f>'Live music &amp; events'!E20</f>
        <v>0</v>
      </c>
    </row>
    <row r="228" spans="2:2" x14ac:dyDescent="0.25">
      <c r="B228" s="55">
        <f>'Live music &amp; events'!E21</f>
        <v>0</v>
      </c>
    </row>
    <row r="229" spans="2:2" x14ac:dyDescent="0.25">
      <c r="B229" s="55">
        <f>'Live music &amp; events'!E22</f>
        <v>0</v>
      </c>
    </row>
    <row r="230" spans="2:2" x14ac:dyDescent="0.25">
      <c r="B230" s="55">
        <f>'Live music &amp; events'!E23</f>
        <v>0</v>
      </c>
    </row>
    <row r="231" spans="2:2" x14ac:dyDescent="0.25">
      <c r="B231" s="55">
        <f>'Live music &amp; events'!E24</f>
        <v>0</v>
      </c>
    </row>
    <row r="232" spans="2:2" ht="33" customHeight="1" thickBot="1" x14ac:dyDescent="0.3">
      <c r="B232" s="54"/>
    </row>
    <row r="233" spans="2:2" ht="16.5" thickBot="1" x14ac:dyDescent="0.3">
      <c r="B233" s="51" t="s">
        <v>40</v>
      </c>
    </row>
    <row r="234" spans="2:2" x14ac:dyDescent="0.25">
      <c r="B234" s="53"/>
    </row>
    <row r="235" spans="2:2" x14ac:dyDescent="0.25">
      <c r="B235" s="55">
        <f>'Musical progression'!E5</f>
        <v>0</v>
      </c>
    </row>
    <row r="236" spans="2:2" x14ac:dyDescent="0.25">
      <c r="B236" s="55">
        <f>'Musical progression'!E6</f>
        <v>0</v>
      </c>
    </row>
    <row r="237" spans="2:2" x14ac:dyDescent="0.25">
      <c r="B237" s="55">
        <f>'Musical progression'!E7</f>
        <v>0</v>
      </c>
    </row>
    <row r="238" spans="2:2" x14ac:dyDescent="0.25">
      <c r="B238" s="55">
        <f>'Musical progression'!E9</f>
        <v>0</v>
      </c>
    </row>
    <row r="239" spans="2:2" x14ac:dyDescent="0.25">
      <c r="B239" s="55">
        <f>'Musical progression'!E10</f>
        <v>0</v>
      </c>
    </row>
    <row r="240" spans="2:2" x14ac:dyDescent="0.25">
      <c r="B240" s="55">
        <f>'Musical progression'!E11</f>
        <v>0</v>
      </c>
    </row>
    <row r="241" spans="2:2" x14ac:dyDescent="0.25">
      <c r="B241" s="55">
        <f>'Musical progression'!E12</f>
        <v>0</v>
      </c>
    </row>
    <row r="242" spans="2:2" x14ac:dyDescent="0.25">
      <c r="B242" s="55">
        <f>'Musical progression'!E13</f>
        <v>0</v>
      </c>
    </row>
    <row r="243" spans="2:2" x14ac:dyDescent="0.25">
      <c r="B243" s="55">
        <f>'Musical progression'!E14</f>
        <v>0</v>
      </c>
    </row>
    <row r="244" spans="2:2" x14ac:dyDescent="0.25">
      <c r="B244" s="55">
        <f>'Musical progression'!E15</f>
        <v>0</v>
      </c>
    </row>
    <row r="245" spans="2:2" x14ac:dyDescent="0.25">
      <c r="B245" s="55">
        <f>'Musical progression'!E16</f>
        <v>0</v>
      </c>
    </row>
    <row r="246" spans="2:2" x14ac:dyDescent="0.25">
      <c r="B246" s="55">
        <f>'Musical progression'!E17</f>
        <v>0</v>
      </c>
    </row>
    <row r="247" spans="2:2" x14ac:dyDescent="0.25">
      <c r="B247" s="55">
        <f>'Musical progression'!E18</f>
        <v>0</v>
      </c>
    </row>
    <row r="248" spans="2:2" x14ac:dyDescent="0.25">
      <c r="B248" s="55">
        <f>'Musical progression'!E19</f>
        <v>0</v>
      </c>
    </row>
    <row r="249" spans="2:2" x14ac:dyDescent="0.25">
      <c r="B249" s="55">
        <f>'Musical progression'!E20</f>
        <v>0</v>
      </c>
    </row>
    <row r="250" spans="2:2" x14ac:dyDescent="0.25">
      <c r="B250" s="55">
        <f>'Musical progression'!E21</f>
        <v>0</v>
      </c>
    </row>
    <row r="251" spans="2:2" x14ac:dyDescent="0.25">
      <c r="B251" s="55">
        <f>'Musical progression'!E22</f>
        <v>0</v>
      </c>
    </row>
    <row r="252" spans="2:2" x14ac:dyDescent="0.25">
      <c r="B252" s="55">
        <f>'Musical progression'!E23</f>
        <v>0</v>
      </c>
    </row>
    <row r="253" spans="2:2" x14ac:dyDescent="0.25">
      <c r="B253" s="55">
        <f>'Musical progression'!E24</f>
        <v>0</v>
      </c>
    </row>
    <row r="254" spans="2:2" x14ac:dyDescent="0.25">
      <c r="B254" s="55">
        <f>'Musical progression'!E25</f>
        <v>0</v>
      </c>
    </row>
    <row r="255" spans="2:2" x14ac:dyDescent="0.25">
      <c r="B255" s="55">
        <f>'Musical progression'!E27</f>
        <v>0</v>
      </c>
    </row>
    <row r="256" spans="2:2" x14ac:dyDescent="0.25">
      <c r="B256" s="55">
        <f>'Musical progression'!E28</f>
        <v>0</v>
      </c>
    </row>
    <row r="257" spans="2:2" x14ac:dyDescent="0.25">
      <c r="B257" s="55">
        <f>'Musical progression'!E29</f>
        <v>0</v>
      </c>
    </row>
    <row r="258" spans="2:2" x14ac:dyDescent="0.25">
      <c r="B258" s="55">
        <f>'Musical progression'!E30</f>
        <v>0</v>
      </c>
    </row>
    <row r="259" spans="2:2" x14ac:dyDescent="0.25">
      <c r="B259" s="55">
        <f>'Musical progression'!E31</f>
        <v>0</v>
      </c>
    </row>
    <row r="260" spans="2:2" x14ac:dyDescent="0.25">
      <c r="B260" s="55">
        <f>'Musical progression'!E32</f>
        <v>0</v>
      </c>
    </row>
    <row r="261" spans="2:2" x14ac:dyDescent="0.25">
      <c r="B261" s="55">
        <f>'Musical progression'!E33</f>
        <v>0</v>
      </c>
    </row>
    <row r="262" spans="2:2" x14ac:dyDescent="0.25">
      <c r="B262" s="55">
        <f>'Musical progression'!E34</f>
        <v>0</v>
      </c>
    </row>
    <row r="263" spans="2:2" x14ac:dyDescent="0.25">
      <c r="B263" s="55">
        <f>'Musical progression'!E36</f>
        <v>0</v>
      </c>
    </row>
    <row r="264" spans="2:2" x14ac:dyDescent="0.25">
      <c r="B264" s="55">
        <f>'Musical progression'!E37</f>
        <v>0</v>
      </c>
    </row>
    <row r="265" spans="2:2" x14ac:dyDescent="0.25">
      <c r="B265" s="55">
        <f>'Musical progression'!E38</f>
        <v>0</v>
      </c>
    </row>
    <row r="266" spans="2:2" x14ac:dyDescent="0.25">
      <c r="B266" s="55">
        <f>'Musical progression'!E39</f>
        <v>0</v>
      </c>
    </row>
    <row r="267" spans="2:2" x14ac:dyDescent="0.25">
      <c r="B267" s="55">
        <f>'Musical progression'!E41</f>
        <v>0</v>
      </c>
    </row>
    <row r="268" spans="2:2" x14ac:dyDescent="0.25">
      <c r="B268" s="55">
        <f>'Musical progression'!E42</f>
        <v>0</v>
      </c>
    </row>
    <row r="269" spans="2:2" x14ac:dyDescent="0.25">
      <c r="B269" s="55">
        <f>'Musical progression'!E43</f>
        <v>0</v>
      </c>
    </row>
    <row r="270" spans="2:2" ht="33" customHeight="1" thickBot="1" x14ac:dyDescent="0.3">
      <c r="B270" s="54"/>
    </row>
    <row r="271" spans="2:2" ht="16.5" thickBot="1" x14ac:dyDescent="0.3">
      <c r="B271" s="51" t="s">
        <v>45</v>
      </c>
    </row>
    <row r="272" spans="2:2" x14ac:dyDescent="0.25">
      <c r="B272" s="53"/>
    </row>
    <row r="273" spans="2:2" x14ac:dyDescent="0.25">
      <c r="B273" s="55">
        <f>'Music Qualifications'!E6</f>
        <v>0</v>
      </c>
    </row>
    <row r="274" spans="2:2" x14ac:dyDescent="0.25">
      <c r="B274" s="55">
        <f>'Music Qualifications'!E7</f>
        <v>0</v>
      </c>
    </row>
    <row r="275" spans="2:2" x14ac:dyDescent="0.25">
      <c r="B275" s="55">
        <f>'Music Qualifications'!E8</f>
        <v>0</v>
      </c>
    </row>
    <row r="276" spans="2:2" x14ac:dyDescent="0.25">
      <c r="B276" s="55">
        <f>'Music Qualifications'!E9</f>
        <v>0</v>
      </c>
    </row>
    <row r="277" spans="2:2" x14ac:dyDescent="0.25">
      <c r="B277" s="55">
        <f>'Music Qualifications'!E10</f>
        <v>0</v>
      </c>
    </row>
    <row r="278" spans="2:2" x14ac:dyDescent="0.25">
      <c r="B278" s="55">
        <f>'Music Qualifications'!E11</f>
        <v>0</v>
      </c>
    </row>
    <row r="279" spans="2:2" x14ac:dyDescent="0.25">
      <c r="B279" s="55">
        <f>'Music Qualifications'!E12</f>
        <v>0</v>
      </c>
    </row>
    <row r="280" spans="2:2" x14ac:dyDescent="0.25">
      <c r="B280" s="55">
        <f>'Music Qualifications'!E13</f>
        <v>0</v>
      </c>
    </row>
    <row r="281" spans="2:2" x14ac:dyDescent="0.25">
      <c r="B281" s="55">
        <f>'Music Qualifications'!E14</f>
        <v>0</v>
      </c>
    </row>
    <row r="282" spans="2:2" x14ac:dyDescent="0.25">
      <c r="B282" s="55">
        <f>'Music Qualifications'!E15</f>
        <v>0</v>
      </c>
    </row>
    <row r="283" spans="2:2" x14ac:dyDescent="0.25">
      <c r="B283" s="55">
        <f>'Music Qualifications'!E16</f>
        <v>0</v>
      </c>
    </row>
    <row r="284" spans="2:2" x14ac:dyDescent="0.25">
      <c r="B284" s="55">
        <f>'Music Qualifications'!E17</f>
        <v>0</v>
      </c>
    </row>
    <row r="285" spans="2:2" x14ac:dyDescent="0.25">
      <c r="B285" s="55">
        <f>'Music Qualifications'!E18</f>
        <v>0</v>
      </c>
    </row>
    <row r="286" spans="2:2" x14ac:dyDescent="0.25">
      <c r="B286" s="55">
        <f>'Music Qualifications'!E19</f>
        <v>0</v>
      </c>
    </row>
    <row r="287" spans="2:2" ht="31.5" customHeight="1" thickBot="1" x14ac:dyDescent="0.3">
      <c r="B287" s="54"/>
    </row>
    <row r="288" spans="2:2" ht="16.5" thickBot="1" x14ac:dyDescent="0.3">
      <c r="B288" s="51" t="s">
        <v>46</v>
      </c>
    </row>
    <row r="289" spans="2:2" x14ac:dyDescent="0.25">
      <c r="B289" s="208">
        <f>Inclusion!E6</f>
        <v>0</v>
      </c>
    </row>
    <row r="290" spans="2:2" x14ac:dyDescent="0.25">
      <c r="B290" s="139">
        <f>Inclusion!E7</f>
        <v>0</v>
      </c>
    </row>
    <row r="291" spans="2:2" x14ac:dyDescent="0.25">
      <c r="B291" s="139">
        <f>Inclusion!E8</f>
        <v>0</v>
      </c>
    </row>
    <row r="292" spans="2:2" x14ac:dyDescent="0.25">
      <c r="B292" s="139">
        <f>Inclusion!E9</f>
        <v>0</v>
      </c>
    </row>
    <row r="293" spans="2:2" x14ac:dyDescent="0.25">
      <c r="B293" s="139">
        <f>Inclusion!E10</f>
        <v>0</v>
      </c>
    </row>
    <row r="294" spans="2:2" x14ac:dyDescent="0.25">
      <c r="B294" s="139">
        <f>Inclusion!E11</f>
        <v>0</v>
      </c>
    </row>
    <row r="295" spans="2:2" x14ac:dyDescent="0.25">
      <c r="B295" s="139">
        <f>Inclusion!E12</f>
        <v>0</v>
      </c>
    </row>
    <row r="296" spans="2:2" x14ac:dyDescent="0.25">
      <c r="B296" s="139">
        <f>Inclusion!E13</f>
        <v>0</v>
      </c>
    </row>
    <row r="297" spans="2:2" x14ac:dyDescent="0.25">
      <c r="B297" s="139">
        <f>Inclusion!E14</f>
        <v>0</v>
      </c>
    </row>
    <row r="298" spans="2:2" x14ac:dyDescent="0.25">
      <c r="B298" s="139">
        <f>Inclusion!E15</f>
        <v>0</v>
      </c>
    </row>
    <row r="299" spans="2:2" x14ac:dyDescent="0.25">
      <c r="B299" s="139">
        <f>Inclusion!E16</f>
        <v>0</v>
      </c>
    </row>
    <row r="300" spans="2:2" x14ac:dyDescent="0.25">
      <c r="B300" s="139">
        <f>Inclusion!E17</f>
        <v>0</v>
      </c>
    </row>
    <row r="301" spans="2:2" x14ac:dyDescent="0.25">
      <c r="B301" s="139">
        <f>Inclusion!E18</f>
        <v>0</v>
      </c>
    </row>
    <row r="302" spans="2:2" x14ac:dyDescent="0.25">
      <c r="B302" s="139">
        <f>Inclusion!E19</f>
        <v>0</v>
      </c>
    </row>
    <row r="303" spans="2:2" x14ac:dyDescent="0.25">
      <c r="B303" s="139">
        <f>Inclusion!E20</f>
        <v>0</v>
      </c>
    </row>
    <row r="304" spans="2:2" x14ac:dyDescent="0.25">
      <c r="B304" s="139">
        <f>Inclusion!E21</f>
        <v>0</v>
      </c>
    </row>
    <row r="305" spans="2:2" x14ac:dyDescent="0.25">
      <c r="B305" s="139">
        <f>Inclusion!E22</f>
        <v>0</v>
      </c>
    </row>
    <row r="306" spans="2:2" x14ac:dyDescent="0.25">
      <c r="B306" s="139">
        <f>Inclusion!E23</f>
        <v>0</v>
      </c>
    </row>
    <row r="307" spans="2:2" x14ac:dyDescent="0.25">
      <c r="B307" s="139">
        <f>Inclusion!E24</f>
        <v>0</v>
      </c>
    </row>
    <row r="308" spans="2:2" x14ac:dyDescent="0.25">
      <c r="B308" s="139">
        <f>Inclusion!E25</f>
        <v>0</v>
      </c>
    </row>
  </sheetData>
  <sheetProtection algorithmName="SHA-512" hashValue="E5G8hcSAq6omyhoYhAPr48b9CNHDzf/VS9lp1Z/FGmNFIHC9uAMgMjQPu9AIAhmMSDPPkkDYTUCfcQn0XxlFAg==" saltValue="v2+ObI0e6d0YzXe+w2U+Sg==" spinCount="100000" sheet="1" objects="1" scenarios="1"/>
  <conditionalFormatting sqref="B3:B1048576">
    <cfRule type="cellIs" dxfId="2" priority="3" operator="equal">
      <formula>0</formula>
    </cfRule>
  </conditionalFormatting>
  <conditionalFormatting sqref="B2">
    <cfRule type="cellIs" dxfId="1" priority="2" operator="equal">
      <formula>0</formula>
    </cfRule>
  </conditionalFormatting>
  <conditionalFormatting sqref="B1">
    <cfRule type="cellIs" dxfId="0" priority="1" operator="equal">
      <formula>0</formula>
    </cfRule>
  </conditionalFormatting>
  <hyperlinks>
    <hyperlink ref="B3" location="'Supporting the school workforce'!A1" display="Supporting the school workforce" xr:uid="{6D01F24D-C3FC-4A8D-AB18-89015EAF54DB}"/>
    <hyperlink ref="B24" location="'Considerations - senior leaders'!A1" display="Considerations for senior leadership, trusts and governing boards" xr:uid="{FD256144-EF84-44B3-98AA-23C6E93E973F}"/>
    <hyperlink ref="B59" location="CPD!A1" display="Continuing professional development" xr:uid="{072F5910-6966-4295-8D33-C22AC4E02391}"/>
    <hyperlink ref="B68" location="'Trainee &amp; early career teachers'!A1" display="Trainee and early career teachers" xr:uid="{B974F5F3-9997-421C-83F0-8379ADEBE21C}"/>
    <hyperlink ref="B83" location="'Secondary - music curriculum'!A1" display="Music Curriculum" xr:uid="{89109F5B-006C-4DB3-A6C6-91DB1A76D826}"/>
    <hyperlink ref="B105" location="Singing!A1" display="Singing" xr:uid="{93371E01-2FB6-4A7E-8F43-85E49E6C0902}"/>
    <hyperlink ref="B126" location="'Instrumental teaching'!A1" display="Instrumental teaching" xr:uid="{307206BF-096E-4011-BDBF-E987932D703F}"/>
    <hyperlink ref="B143" location="'Music technology'!A1" display="Music technology " xr:uid="{8DFDB38E-855B-40D6-B435-5D5AE4CB08FB}"/>
    <hyperlink ref="B233" location="'Musical progression'!A1" display="Musical progression" xr:uid="{7E836C5B-6C73-4E23-94E7-AAFF8AEE2B43}"/>
    <hyperlink ref="B212" location="'Live music &amp; events'!A1" display="Live music events and performance " xr:uid="{4D03632F-7832-4A47-A5E9-5B2387C27B7C}"/>
    <hyperlink ref="B180" location="'Music beyond the classroom'!A1" display="Music beyond the classroom – co-curricular provision" xr:uid="{189FDD62-2C01-432A-B850-BEEDB66FD2E8}"/>
    <hyperlink ref="B172" location="Listening!A1" display="Listening " xr:uid="{5C268C62-5C2C-426B-A7E1-262AA87B1581}"/>
    <hyperlink ref="B160" location="'Creating music'!A1" display="Creating music" xr:uid="{F6563D51-2E9E-403B-ABCE-35B6AA9FBFB5}"/>
    <hyperlink ref="B43" location="Partnerships!A1" display="Partnerships" xr:uid="{33376103-54CE-4E8B-8D7A-22F62ABF5E00}"/>
    <hyperlink ref="B74" location="Transition!A1" display="Transition" xr:uid="{057D1A20-8C4A-455D-99B6-777E8BBB71D1}"/>
    <hyperlink ref="B271" location="'Music Qualifications'!A1" display="Live music events and performance " xr:uid="{50F476F6-99F1-4002-B251-FEE95972D7C6}"/>
    <hyperlink ref="B288" location="Inclusion!A1" display="Inclusion" xr:uid="{7F563AC5-A3EF-49BA-BB17-32EFED6E341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A151D-8A3D-4C01-AA82-516A9D0168DF}">
  <dimension ref="A2:B19"/>
  <sheetViews>
    <sheetView workbookViewId="0">
      <selection activeCell="A19" sqref="A19"/>
    </sheetView>
  </sheetViews>
  <sheetFormatPr defaultRowHeight="15" x14ac:dyDescent="0.25"/>
  <cols>
    <col min="1" max="1" width="90.85546875" style="1" customWidth="1"/>
    <col min="2" max="2" width="22.7109375" style="1" customWidth="1"/>
    <col min="3" max="16384" width="9.140625" style="1"/>
  </cols>
  <sheetData>
    <row r="2" spans="1:2" ht="39.75" customHeight="1" x14ac:dyDescent="0.25">
      <c r="A2" s="28"/>
      <c r="B2" s="26" t="s">
        <v>41</v>
      </c>
    </row>
    <row r="3" spans="1:2" ht="22.5" customHeight="1" x14ac:dyDescent="0.25">
      <c r="A3" s="36" t="s">
        <v>28</v>
      </c>
      <c r="B3" s="27">
        <f>'Supporting the school workforce'!H28</f>
        <v>0</v>
      </c>
    </row>
    <row r="4" spans="1:2" ht="22.5" customHeight="1" x14ac:dyDescent="0.25">
      <c r="A4" s="36" t="s">
        <v>29</v>
      </c>
      <c r="B4" s="27">
        <f>'Considerations - senior leaders'!H27</f>
        <v>0</v>
      </c>
    </row>
    <row r="5" spans="1:2" ht="22.5" customHeight="1" x14ac:dyDescent="0.25">
      <c r="A5" s="137" t="s">
        <v>42</v>
      </c>
      <c r="B5" s="27">
        <f>Partnerships!H22</f>
        <v>0</v>
      </c>
    </row>
    <row r="6" spans="1:2" ht="22.5" customHeight="1" x14ac:dyDescent="0.25">
      <c r="A6" s="36" t="s">
        <v>30</v>
      </c>
      <c r="B6" s="27">
        <f>CPD!H13</f>
        <v>0</v>
      </c>
    </row>
    <row r="7" spans="1:2" ht="22.5" customHeight="1" x14ac:dyDescent="0.25">
      <c r="A7" s="36" t="s">
        <v>31</v>
      </c>
      <c r="B7" s="27">
        <f>'Trainee &amp; early career teachers'!H10</f>
        <v>0</v>
      </c>
    </row>
    <row r="8" spans="1:2" ht="22.5" customHeight="1" x14ac:dyDescent="0.25">
      <c r="A8" s="198" t="s">
        <v>43</v>
      </c>
      <c r="B8" s="27">
        <f>Transition!H14</f>
        <v>0</v>
      </c>
    </row>
    <row r="9" spans="1:2" ht="22.5" customHeight="1" x14ac:dyDescent="0.25">
      <c r="A9" s="198" t="s">
        <v>44</v>
      </c>
      <c r="B9" s="27">
        <f>'Secondary - music curriculum'!H27</f>
        <v>0</v>
      </c>
    </row>
    <row r="10" spans="1:2" ht="22.5" customHeight="1" x14ac:dyDescent="0.25">
      <c r="A10" s="198" t="s">
        <v>33</v>
      </c>
      <c r="B10" s="27">
        <f>Singing!H25</f>
        <v>0</v>
      </c>
    </row>
    <row r="11" spans="1:2" ht="22.5" customHeight="1" x14ac:dyDescent="0.25">
      <c r="A11" s="198" t="s">
        <v>34</v>
      </c>
      <c r="B11" s="27">
        <f>'Instrumental teaching'!H22</f>
        <v>0</v>
      </c>
    </row>
    <row r="12" spans="1:2" ht="22.5" customHeight="1" x14ac:dyDescent="0.25">
      <c r="A12" s="198" t="s">
        <v>35</v>
      </c>
      <c r="B12" s="27">
        <f>'Music technology'!H21</f>
        <v>0</v>
      </c>
    </row>
    <row r="13" spans="1:2" ht="22.5" customHeight="1" x14ac:dyDescent="0.25">
      <c r="A13" s="198" t="s">
        <v>36</v>
      </c>
      <c r="B13" s="27">
        <f>'Creating music'!H14</f>
        <v>0</v>
      </c>
    </row>
    <row r="14" spans="1:2" ht="22.5" customHeight="1" x14ac:dyDescent="0.25">
      <c r="A14" s="198" t="s">
        <v>37</v>
      </c>
      <c r="B14" s="27">
        <f>Listening!H9</f>
        <v>0</v>
      </c>
    </row>
    <row r="15" spans="1:2" ht="22.5" customHeight="1" x14ac:dyDescent="0.25">
      <c r="A15" s="198" t="s">
        <v>38</v>
      </c>
      <c r="B15" s="27">
        <f>'Music beyond the classroom'!H39</f>
        <v>0</v>
      </c>
    </row>
    <row r="16" spans="1:2" ht="22.5" customHeight="1" x14ac:dyDescent="0.25">
      <c r="A16" s="198" t="s">
        <v>39</v>
      </c>
      <c r="B16" s="27">
        <f>'Live music &amp; events'!H26</f>
        <v>0</v>
      </c>
    </row>
    <row r="17" spans="1:2" ht="22.5" customHeight="1" x14ac:dyDescent="0.25">
      <c r="A17" s="198" t="s">
        <v>40</v>
      </c>
      <c r="B17" s="27">
        <f>'Musical progression'!H45</f>
        <v>0</v>
      </c>
    </row>
    <row r="18" spans="1:2" ht="22.5" customHeight="1" x14ac:dyDescent="0.25">
      <c r="A18" s="198" t="s">
        <v>45</v>
      </c>
      <c r="B18" s="27">
        <f>'Music Qualifications'!H21</f>
        <v>0</v>
      </c>
    </row>
    <row r="19" spans="1:2" ht="15.75" x14ac:dyDescent="0.25">
      <c r="A19" s="199" t="s">
        <v>46</v>
      </c>
      <c r="B19" s="27">
        <f>Inclusion!H27</f>
        <v>0</v>
      </c>
    </row>
  </sheetData>
  <sheetProtection algorithmName="SHA-512" hashValue="pffbkufg38UC3he9rh3WS8bpBi+wBQoBx8BeSVtEfFz8rVOTZiXcKJidzh1pxnpK4NPsx5D93ViM72sUCkuIuQ==" saltValue="anvpBs9IMDuAQGoTDHLDvg==" spinCount="100000" sheet="1" objects="1" scenarios="1"/>
  <hyperlinks>
    <hyperlink ref="A3" location="'Supporting the school workforce'!A1" display="Supporting the school workforce" xr:uid="{1B55B888-FB5B-40D4-8D60-6E80455DC7F8}"/>
    <hyperlink ref="A4" location="'Considerations - senior leaders'!A1" display="Considerations for senior leadership, trusts and governing boards" xr:uid="{7CCBC030-7B6E-4000-A4CF-210D1E09F047}"/>
    <hyperlink ref="A6" location="CPD!A1" display="Continuing professional development" xr:uid="{12E600DA-383E-451A-B484-C63B47FBC291}"/>
    <hyperlink ref="A7" location="'Trainee &amp; early career teachers'!A1" display="Trainee and early career teachers" xr:uid="{B8B13FA7-631B-4B77-B86C-55A62BC5389A}"/>
    <hyperlink ref="A5" location="Partnerships!A1" display="Partnerships" xr:uid="{C782FCC1-4C92-489B-A7F9-A91B72602836}"/>
    <hyperlink ref="A8" location="Transition!A1" display="Transition from primary to secondary music" xr:uid="{F9616381-5CBE-45C3-95F7-82DA440B3E8A}"/>
    <hyperlink ref="A9" location="'Secondary - music curriculum'!A1" display="Secondary - music curriculum" xr:uid="{4E0B492C-3AAF-499E-B8F6-771EFE862A31}"/>
    <hyperlink ref="A10" location="Singing!A1" display="Singing" xr:uid="{4614E400-A6FA-40E8-8002-7F997C90F0F4}"/>
    <hyperlink ref="A11" location="'Instrumental teaching'!A1" display="Instrumental teaching" xr:uid="{39B5502B-9FA5-4B2F-8307-800A73F43785}"/>
    <hyperlink ref="A12" location="'Music technology'!A1" display="Music technology" xr:uid="{C9D8C953-9B9C-4211-8495-DF5BC654F65B}"/>
    <hyperlink ref="A13" location="'Creating music'!A1" display="Creating music" xr:uid="{8C3690B4-13D2-4C15-8A25-03C9E1E0AF6A}"/>
    <hyperlink ref="A14" location="Listening!A1" display="Listening" xr:uid="{A18B709F-C0D2-4E2F-A441-D4A071269014}"/>
    <hyperlink ref="A15" location="'Music beyond the classroom'!A1" display="Music beyond the classroom – co-curricular provision" xr:uid="{9E67CD2D-3054-4222-B6C3-164673D62766}"/>
    <hyperlink ref="A16" location="'Live music &amp; events'!A1" display="Live music events and performance " xr:uid="{6BD9BC42-668C-4FEF-8914-EA09AD10C581}"/>
    <hyperlink ref="A17" location="'Musical progression'!A1" display="Musical progression" xr:uid="{FC5A5D62-A2C9-492A-B47E-7290083B0798}"/>
    <hyperlink ref="A18" location="'Music Qualifications'!A1" display="Music Qualifications" xr:uid="{B6F3204C-2A82-410C-A5E0-E0E0E8648F59}"/>
    <hyperlink ref="A19" location="Inclusion!A1" display="Inclusion" xr:uid="{B869D7C0-7F1C-42F1-B02B-CF957DD40ED4}"/>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54F8-00F2-41A8-8980-95CEBADE809F}">
  <sheetPr>
    <tabColor theme="9" tint="0.79998168889431442"/>
  </sheetPr>
  <dimension ref="A1:K39"/>
  <sheetViews>
    <sheetView zoomScale="90" zoomScaleNormal="90" workbookViewId="0">
      <selection activeCell="E18" activeCellId="5" sqref="C7:C10 E7:E10 C12:C16 E12:E16 C18:C26 E18:E26"/>
    </sheetView>
  </sheetViews>
  <sheetFormatPr defaultRowHeight="15" x14ac:dyDescent="0.25"/>
  <cols>
    <col min="1" max="1" width="134.28515625" style="1" customWidth="1"/>
    <col min="2" max="2" width="2.85546875" style="1" customWidth="1"/>
    <col min="3" max="3" width="31.28515625" style="1" customWidth="1"/>
    <col min="4" max="4" width="2.5703125" style="1" customWidth="1"/>
    <col min="5" max="5" width="70" style="1" customWidth="1"/>
    <col min="6" max="16384" width="9.140625" style="1"/>
  </cols>
  <sheetData>
    <row r="1" spans="1:11" ht="41.25" customHeight="1" x14ac:dyDescent="0.25">
      <c r="A1" s="22" t="s">
        <v>28</v>
      </c>
      <c r="B1" s="46"/>
      <c r="C1" s="114" t="s">
        <v>47</v>
      </c>
    </row>
    <row r="4" spans="1:11" ht="45.75" x14ac:dyDescent="0.25">
      <c r="A4" s="78" t="s">
        <v>48</v>
      </c>
    </row>
    <row r="5" spans="1:11" ht="15.75" x14ac:dyDescent="0.25">
      <c r="A5" s="78"/>
    </row>
    <row r="6" spans="1:11" ht="18" x14ac:dyDescent="0.25">
      <c r="A6" s="119" t="s">
        <v>49</v>
      </c>
      <c r="B6" s="120"/>
      <c r="C6" s="119" t="s">
        <v>50</v>
      </c>
      <c r="D6" s="103"/>
      <c r="E6" s="122" t="s">
        <v>249</v>
      </c>
      <c r="F6" s="109"/>
      <c r="G6" s="109"/>
      <c r="H6" s="109"/>
      <c r="I6" s="109"/>
      <c r="J6" s="109"/>
      <c r="K6" s="109"/>
    </row>
    <row r="7" spans="1:11" x14ac:dyDescent="0.25">
      <c r="A7" s="15" t="s">
        <v>51</v>
      </c>
      <c r="B7" s="121"/>
      <c r="C7" s="210"/>
      <c r="D7" s="103"/>
      <c r="E7" s="209"/>
      <c r="F7" s="109"/>
      <c r="G7" s="16">
        <f>_xlfn.XLOOKUP(C7,Ratings!A:A,Ratings!B:B,"")</f>
        <v>0</v>
      </c>
      <c r="H7" s="16"/>
      <c r="I7" s="16"/>
      <c r="J7" s="109"/>
      <c r="K7" s="109"/>
    </row>
    <row r="8" spans="1:11" x14ac:dyDescent="0.25">
      <c r="A8" s="15" t="s">
        <v>52</v>
      </c>
      <c r="B8" s="121"/>
      <c r="C8" s="210"/>
      <c r="D8" s="103"/>
      <c r="E8" s="209"/>
      <c r="F8" s="109"/>
      <c r="G8" s="16">
        <f>_xlfn.XLOOKUP(C8,Ratings!A:A,Ratings!B:B,"")</f>
        <v>0</v>
      </c>
      <c r="H8" s="16"/>
      <c r="I8" s="16"/>
      <c r="J8" s="109"/>
      <c r="K8" s="109"/>
    </row>
    <row r="9" spans="1:11" x14ac:dyDescent="0.25">
      <c r="A9" s="15" t="s">
        <v>53</v>
      </c>
      <c r="B9" s="121"/>
      <c r="C9" s="210"/>
      <c r="D9" s="103"/>
      <c r="E9" s="209"/>
      <c r="F9" s="109"/>
      <c r="G9" s="16">
        <f>_xlfn.XLOOKUP(C9,Ratings!A:A,Ratings!B:B,"")</f>
        <v>0</v>
      </c>
      <c r="H9" s="16"/>
      <c r="I9" s="16"/>
      <c r="J9" s="109"/>
      <c r="K9" s="109"/>
    </row>
    <row r="10" spans="1:11" ht="15.75" x14ac:dyDescent="0.25">
      <c r="A10" s="100" t="s">
        <v>54</v>
      </c>
      <c r="B10" s="121"/>
      <c r="C10" s="210"/>
      <c r="D10" s="103"/>
      <c r="E10" s="209"/>
      <c r="F10" s="109"/>
      <c r="G10" s="16">
        <f>_xlfn.XLOOKUP(C10,Ratings!A:A,Ratings!B:B,"")</f>
        <v>0</v>
      </c>
      <c r="H10" s="16"/>
      <c r="I10" s="16"/>
      <c r="J10" s="109"/>
      <c r="K10" s="109"/>
    </row>
    <row r="11" spans="1:11" x14ac:dyDescent="0.25">
      <c r="A11" s="17" t="s">
        <v>55</v>
      </c>
      <c r="B11" s="121"/>
      <c r="C11" s="112"/>
      <c r="D11" s="103"/>
      <c r="E11" s="110"/>
      <c r="F11" s="109"/>
      <c r="G11" s="16"/>
      <c r="H11" s="16"/>
      <c r="I11" s="16"/>
      <c r="J11" s="109"/>
      <c r="K11" s="109"/>
    </row>
    <row r="12" spans="1:11" x14ac:dyDescent="0.25">
      <c r="A12" s="38" t="s">
        <v>56</v>
      </c>
      <c r="B12" s="121"/>
      <c r="C12" s="210"/>
      <c r="D12" s="103"/>
      <c r="E12" s="209"/>
      <c r="F12" s="109"/>
      <c r="G12" s="16">
        <f>_xlfn.XLOOKUP(C12,Ratings!A:A,Ratings!B:B,"")</f>
        <v>0</v>
      </c>
      <c r="H12" s="16"/>
      <c r="I12" s="16"/>
      <c r="J12" s="109"/>
      <c r="K12" s="109"/>
    </row>
    <row r="13" spans="1:11" x14ac:dyDescent="0.25">
      <c r="A13" s="38" t="s">
        <v>57</v>
      </c>
      <c r="B13" s="121"/>
      <c r="C13" s="210"/>
      <c r="D13" s="103"/>
      <c r="E13" s="209"/>
      <c r="F13" s="109"/>
      <c r="G13" s="16">
        <f>_xlfn.XLOOKUP(C13,Ratings!A:A,Ratings!B:B,"")</f>
        <v>0</v>
      </c>
      <c r="H13" s="16"/>
      <c r="I13" s="16"/>
      <c r="J13" s="109"/>
      <c r="K13" s="109"/>
    </row>
    <row r="14" spans="1:11" x14ac:dyDescent="0.25">
      <c r="A14" s="38" t="s">
        <v>58</v>
      </c>
      <c r="B14" s="121"/>
      <c r="C14" s="210"/>
      <c r="D14" s="103"/>
      <c r="E14" s="209"/>
      <c r="F14" s="109"/>
      <c r="G14" s="16">
        <f>_xlfn.XLOOKUP(C14,Ratings!A:A,Ratings!B:B,"")</f>
        <v>0</v>
      </c>
      <c r="H14" s="16"/>
      <c r="I14" s="16"/>
      <c r="J14" s="109"/>
      <c r="K14" s="109"/>
    </row>
    <row r="15" spans="1:11" x14ac:dyDescent="0.25">
      <c r="A15" s="38" t="s">
        <v>59</v>
      </c>
      <c r="B15" s="121"/>
      <c r="C15" s="210"/>
      <c r="D15" s="103"/>
      <c r="E15" s="209"/>
      <c r="F15" s="109"/>
      <c r="G15" s="16">
        <f>_xlfn.XLOOKUP(C15,Ratings!A:A,Ratings!B:B,"")</f>
        <v>0</v>
      </c>
      <c r="H15" s="16"/>
      <c r="I15" s="16"/>
      <c r="J15" s="109"/>
      <c r="K15" s="109"/>
    </row>
    <row r="16" spans="1:11" x14ac:dyDescent="0.25">
      <c r="A16" s="38" t="s">
        <v>60</v>
      </c>
      <c r="B16" s="121"/>
      <c r="C16" s="210"/>
      <c r="D16" s="103"/>
      <c r="E16" s="209"/>
      <c r="F16" s="109"/>
      <c r="G16" s="16">
        <f>_xlfn.XLOOKUP(C16,Ratings!A:A,Ratings!B:B,"")</f>
        <v>0</v>
      </c>
      <c r="H16" s="16"/>
      <c r="I16" s="16"/>
      <c r="J16" s="109"/>
      <c r="K16" s="109"/>
    </row>
    <row r="17" spans="1:11" x14ac:dyDescent="0.25">
      <c r="A17" s="15" t="s">
        <v>61</v>
      </c>
      <c r="B17" s="121"/>
      <c r="C17" s="112"/>
      <c r="D17" s="103"/>
      <c r="E17" s="110"/>
      <c r="F17" s="109"/>
      <c r="G17" s="16"/>
      <c r="H17" s="16"/>
      <c r="I17" s="16"/>
      <c r="J17" s="109"/>
      <c r="K17" s="109"/>
    </row>
    <row r="18" spans="1:11" x14ac:dyDescent="0.25">
      <c r="A18" s="24" t="s">
        <v>242</v>
      </c>
      <c r="B18" s="121"/>
      <c r="C18" s="210"/>
      <c r="D18" s="103"/>
      <c r="E18" s="209"/>
      <c r="F18" s="109"/>
      <c r="G18" s="16">
        <f>_xlfn.XLOOKUP(C18,Ratings!A:A,Ratings!B:B,"")</f>
        <v>0</v>
      </c>
      <c r="H18" s="16"/>
      <c r="I18" s="16"/>
      <c r="J18" s="109"/>
      <c r="K18" s="109"/>
    </row>
    <row r="19" spans="1:11" ht="30.75" x14ac:dyDescent="0.25">
      <c r="A19" s="115" t="s">
        <v>243</v>
      </c>
      <c r="B19" s="121"/>
      <c r="C19" s="210"/>
      <c r="D19" s="103"/>
      <c r="E19" s="209"/>
      <c r="F19" s="109"/>
      <c r="G19" s="16">
        <f>_xlfn.XLOOKUP(C19,Ratings!A:A,Ratings!B:B,"")</f>
        <v>0</v>
      </c>
      <c r="H19" s="16"/>
      <c r="I19" s="16"/>
      <c r="J19" s="109"/>
      <c r="K19" s="109"/>
    </row>
    <row r="20" spans="1:11" ht="30.75" x14ac:dyDescent="0.25">
      <c r="A20" s="116" t="s">
        <v>244</v>
      </c>
      <c r="B20" s="121"/>
      <c r="C20" s="210"/>
      <c r="D20" s="103"/>
      <c r="E20" s="209"/>
      <c r="F20" s="109"/>
      <c r="G20" s="16">
        <f>_xlfn.XLOOKUP(C20,Ratings!A:A,Ratings!B:B,"")</f>
        <v>0</v>
      </c>
      <c r="H20" s="16"/>
      <c r="I20" s="16"/>
      <c r="J20" s="109"/>
      <c r="K20" s="109"/>
    </row>
    <row r="21" spans="1:11" ht="30" x14ac:dyDescent="0.25">
      <c r="A21" s="44" t="s">
        <v>245</v>
      </c>
      <c r="B21" s="121"/>
      <c r="C21" s="210"/>
      <c r="D21" s="103"/>
      <c r="E21" s="209"/>
      <c r="F21" s="109"/>
      <c r="G21" s="16">
        <f>_xlfn.XLOOKUP(C21,Ratings!A:A,Ratings!B:B,"")</f>
        <v>0</v>
      </c>
      <c r="H21" s="16"/>
      <c r="I21" s="16"/>
      <c r="J21" s="109"/>
      <c r="K21" s="109"/>
    </row>
    <row r="22" spans="1:11" ht="30.75" x14ac:dyDescent="0.25">
      <c r="A22" s="117" t="s">
        <v>246</v>
      </c>
      <c r="B22" s="121"/>
      <c r="C22" s="210"/>
      <c r="D22" s="103"/>
      <c r="E22" s="209"/>
      <c r="F22" s="109"/>
      <c r="G22" s="16">
        <f>_xlfn.XLOOKUP(C22,Ratings!A:A,Ratings!B:B,"")</f>
        <v>0</v>
      </c>
      <c r="H22" s="16"/>
      <c r="I22" s="16"/>
      <c r="J22" s="109"/>
      <c r="K22" s="109"/>
    </row>
    <row r="23" spans="1:11" ht="30.75" x14ac:dyDescent="0.25">
      <c r="A23" s="118" t="s">
        <v>247</v>
      </c>
      <c r="B23" s="121"/>
      <c r="C23" s="210"/>
      <c r="D23" s="103"/>
      <c r="E23" s="209"/>
      <c r="F23" s="109"/>
      <c r="G23" s="16">
        <f>_xlfn.XLOOKUP(C23,Ratings!A:A,Ratings!B:B,"")</f>
        <v>0</v>
      </c>
      <c r="H23" s="16"/>
      <c r="I23" s="16"/>
      <c r="J23" s="109"/>
      <c r="K23" s="109"/>
    </row>
    <row r="24" spans="1:11" x14ac:dyDescent="0.25">
      <c r="A24" s="38" t="s">
        <v>62</v>
      </c>
      <c r="B24" s="121"/>
      <c r="C24" s="210"/>
      <c r="D24" s="103"/>
      <c r="E24" s="209"/>
      <c r="F24" s="109"/>
      <c r="G24" s="16">
        <f>_xlfn.XLOOKUP(C24,Ratings!A:A,Ratings!B:B,"")</f>
        <v>0</v>
      </c>
      <c r="H24" s="16"/>
      <c r="I24" s="16"/>
      <c r="J24" s="109"/>
      <c r="K24" s="109"/>
    </row>
    <row r="25" spans="1:11" x14ac:dyDescent="0.25">
      <c r="A25" s="38" t="s">
        <v>63</v>
      </c>
      <c r="B25" s="121"/>
      <c r="C25" s="210"/>
      <c r="D25" s="103"/>
      <c r="E25" s="209"/>
      <c r="F25" s="109"/>
      <c r="G25" s="16">
        <f>_xlfn.XLOOKUP(C25,Ratings!A:A,Ratings!B:B,"")</f>
        <v>0</v>
      </c>
      <c r="H25" s="16"/>
      <c r="I25" s="16"/>
      <c r="J25" s="109"/>
      <c r="K25" s="109"/>
    </row>
    <row r="26" spans="1:11" x14ac:dyDescent="0.25">
      <c r="A26" s="38" t="s">
        <v>248</v>
      </c>
      <c r="B26" s="121"/>
      <c r="C26" s="210"/>
      <c r="D26" s="103"/>
      <c r="E26" s="209"/>
      <c r="F26" s="109"/>
      <c r="G26" s="16">
        <f>_xlfn.XLOOKUP(C26,Ratings!A:A,Ratings!B:B,"")</f>
        <v>0</v>
      </c>
      <c r="H26" s="16"/>
      <c r="I26" s="16"/>
      <c r="J26" s="109"/>
      <c r="K26" s="109"/>
    </row>
    <row r="27" spans="1:11" x14ac:dyDescent="0.25">
      <c r="B27" s="18"/>
      <c r="F27" s="109"/>
      <c r="G27" s="16"/>
      <c r="H27" s="16"/>
      <c r="I27" s="16"/>
      <c r="J27" s="109"/>
      <c r="K27" s="109"/>
    </row>
    <row r="28" spans="1:11" x14ac:dyDescent="0.25">
      <c r="B28" s="19"/>
      <c r="F28" s="109"/>
      <c r="G28" s="16">
        <f>SUM(G7:G26)</f>
        <v>0</v>
      </c>
      <c r="H28" s="16">
        <f>AVERAGE(G7:G26)</f>
        <v>0</v>
      </c>
      <c r="I28" s="16"/>
      <c r="J28" s="109"/>
      <c r="K28" s="109"/>
    </row>
    <row r="29" spans="1:11" x14ac:dyDescent="0.25">
      <c r="B29" s="19"/>
      <c r="E29" s="16"/>
      <c r="F29" s="109"/>
      <c r="G29" s="109"/>
      <c r="H29" s="109"/>
      <c r="I29" s="109"/>
      <c r="J29" s="109"/>
      <c r="K29" s="109"/>
    </row>
    <row r="30" spans="1:11" x14ac:dyDescent="0.25">
      <c r="B30" s="20"/>
      <c r="F30" s="109"/>
      <c r="G30" s="109"/>
      <c r="H30" s="109"/>
      <c r="I30" s="109"/>
      <c r="J30" s="109"/>
      <c r="K30" s="109"/>
    </row>
    <row r="31" spans="1:11" x14ac:dyDescent="0.25">
      <c r="B31" s="20"/>
      <c r="F31" s="109"/>
      <c r="G31" s="109"/>
      <c r="H31" s="109"/>
      <c r="I31" s="109"/>
      <c r="J31" s="109"/>
      <c r="K31" s="109"/>
    </row>
    <row r="32" spans="1:11" x14ac:dyDescent="0.25">
      <c r="B32" s="20"/>
      <c r="F32" s="109"/>
      <c r="G32" s="109"/>
      <c r="H32" s="109"/>
      <c r="I32" s="109"/>
      <c r="J32" s="109"/>
      <c r="K32" s="109"/>
    </row>
    <row r="33" spans="2:2" x14ac:dyDescent="0.25">
      <c r="B33" s="20"/>
    </row>
    <row r="34" spans="2:2" x14ac:dyDescent="0.25">
      <c r="B34" s="21"/>
    </row>
    <row r="35" spans="2:2" x14ac:dyDescent="0.25">
      <c r="B35" s="19"/>
    </row>
    <row r="36" spans="2:2" x14ac:dyDescent="0.25">
      <c r="B36" s="19"/>
    </row>
    <row r="37" spans="2:2" x14ac:dyDescent="0.25">
      <c r="B37" s="19"/>
    </row>
    <row r="38" spans="2:2" x14ac:dyDescent="0.25">
      <c r="B38" s="19"/>
    </row>
    <row r="39" spans="2:2" x14ac:dyDescent="0.25">
      <c r="B39" s="19"/>
    </row>
  </sheetData>
  <sheetProtection algorithmName="SHA-512" hashValue="rD9aIZ47iB1SJ7H1NV90B9sV7grQ4ve6dDYhu64pJman/b74HzlX+3hwkxRk0yeID+Ls96iOb4/iQn8VENwdUg==" saltValue="xwX7/sRBWFVoEWKbnky8nQ==" spinCount="100000" sheet="1" objects="1" scenarios="1"/>
  <hyperlinks>
    <hyperlink ref="C1" location="'Overview dashboard'!A1" display="Back to overview" xr:uid="{3CD68CF3-3ED5-48C5-A562-D96106B4F048}"/>
    <hyperlink ref="E6" location="'Notes overview'!A1" display="Notes (click here to jump too notes overview tab)" xr:uid="{C1BF8171-45C1-4116-AA00-827A65941D07}"/>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CDBD97-0C70-4BC5-AB26-2960242C9E4E}">
          <x14:formula1>
            <xm:f>Ratings!$A$1:$A$4</xm:f>
          </x14:formula1>
          <xm:sqref>C12:C16 C7:C10 C18:C26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14087-4172-455F-98F1-E06D895A3C14}">
  <sheetPr>
    <tabColor theme="8" tint="0.79998168889431442"/>
  </sheetPr>
  <dimension ref="A1:J38"/>
  <sheetViews>
    <sheetView zoomScale="90" zoomScaleNormal="90" workbookViewId="0">
      <selection activeCell="E13" activeCellId="5" sqref="C6 E6 E8:E11 C8:C11 C13:C23 E13:E23"/>
    </sheetView>
  </sheetViews>
  <sheetFormatPr defaultRowHeight="15" x14ac:dyDescent="0.25"/>
  <cols>
    <col min="1" max="1" width="134.28515625" style="1" customWidth="1"/>
    <col min="2" max="2" width="2.85546875" style="1" customWidth="1"/>
    <col min="3" max="3" width="29.7109375" style="1" customWidth="1"/>
    <col min="4" max="4" width="3" style="1" customWidth="1"/>
    <col min="5" max="5" width="78.28515625" style="1" customWidth="1"/>
    <col min="6" max="16384" width="9.140625" style="1"/>
  </cols>
  <sheetData>
    <row r="1" spans="1:10" ht="41.25" customHeight="1" x14ac:dyDescent="0.25">
      <c r="A1" s="22" t="s">
        <v>29</v>
      </c>
      <c r="C1" s="114" t="s">
        <v>47</v>
      </c>
    </row>
    <row r="3" spans="1:10" ht="15.75" x14ac:dyDescent="0.25">
      <c r="A3" s="13" t="s">
        <v>64</v>
      </c>
    </row>
    <row r="4" spans="1:10" x14ac:dyDescent="0.25">
      <c r="F4" s="25"/>
      <c r="G4" s="25"/>
      <c r="H4" s="25"/>
      <c r="I4" s="25"/>
      <c r="J4" s="25"/>
    </row>
    <row r="5" spans="1:10" ht="18.75" x14ac:dyDescent="0.3">
      <c r="A5" s="89" t="s">
        <v>49</v>
      </c>
      <c r="B5" s="14"/>
      <c r="C5" s="12" t="s">
        <v>50</v>
      </c>
      <c r="E5" s="122" t="s">
        <v>249</v>
      </c>
      <c r="F5" s="25"/>
      <c r="G5" s="16"/>
      <c r="H5" s="16"/>
      <c r="I5" s="16"/>
      <c r="J5" s="25"/>
    </row>
    <row r="6" spans="1:10" ht="15.75" x14ac:dyDescent="0.25">
      <c r="A6" s="91" t="s">
        <v>65</v>
      </c>
      <c r="B6" s="88"/>
      <c r="C6" s="212"/>
      <c r="E6" s="211"/>
      <c r="F6" s="25"/>
      <c r="G6" s="16">
        <f>_xlfn.XLOOKUP(C6,Ratings!A:A,Ratings!B:B,"")</f>
        <v>0</v>
      </c>
      <c r="H6" s="16"/>
      <c r="I6" s="16"/>
      <c r="J6" s="25"/>
    </row>
    <row r="7" spans="1:10" ht="15.75" x14ac:dyDescent="0.25">
      <c r="A7" s="91" t="s">
        <v>250</v>
      </c>
      <c r="B7" s="88"/>
      <c r="C7" s="34"/>
      <c r="E7" s="35"/>
      <c r="F7" s="25"/>
      <c r="G7" s="16"/>
      <c r="H7" s="16"/>
      <c r="I7" s="16"/>
      <c r="J7" s="25"/>
    </row>
    <row r="8" spans="1:10" ht="15.75" x14ac:dyDescent="0.25">
      <c r="A8" s="79" t="s">
        <v>251</v>
      </c>
      <c r="B8" s="88"/>
      <c r="C8" s="212"/>
      <c r="E8" s="211"/>
      <c r="F8" s="25"/>
      <c r="G8" s="16">
        <f>_xlfn.XLOOKUP(C8,Ratings!A:A,Ratings!B:B,"")</f>
        <v>0</v>
      </c>
      <c r="H8" s="16"/>
      <c r="I8" s="16"/>
      <c r="J8" s="25"/>
    </row>
    <row r="9" spans="1:10" ht="15.75" x14ac:dyDescent="0.25">
      <c r="A9" s="79" t="s">
        <v>252</v>
      </c>
      <c r="B9" s="88"/>
      <c r="C9" s="212"/>
      <c r="E9" s="211"/>
      <c r="F9" s="25"/>
      <c r="G9" s="16">
        <f>_xlfn.XLOOKUP(C9,Ratings!A:A,Ratings!B:B,"")</f>
        <v>0</v>
      </c>
      <c r="H9" s="16"/>
      <c r="I9" s="16"/>
      <c r="J9" s="25"/>
    </row>
    <row r="10" spans="1:10" ht="15.75" x14ac:dyDescent="0.25">
      <c r="A10" s="79" t="s">
        <v>253</v>
      </c>
      <c r="B10" s="88"/>
      <c r="C10" s="212"/>
      <c r="E10" s="211"/>
      <c r="F10" s="25"/>
      <c r="G10" s="16">
        <f>_xlfn.XLOOKUP(C10,Ratings!A:A,Ratings!B:B,"")</f>
        <v>0</v>
      </c>
      <c r="H10" s="16"/>
      <c r="I10" s="16"/>
      <c r="J10" s="25"/>
    </row>
    <row r="11" spans="1:10" ht="15.75" x14ac:dyDescent="0.25">
      <c r="A11" s="79" t="s">
        <v>254</v>
      </c>
      <c r="B11" s="88"/>
      <c r="C11" s="212"/>
      <c r="E11" s="211"/>
      <c r="F11" s="25"/>
      <c r="G11" s="16">
        <f>_xlfn.XLOOKUP(C11,Ratings!A:A,Ratings!B:B,"")</f>
        <v>0</v>
      </c>
      <c r="H11" s="16"/>
      <c r="I11" s="16"/>
      <c r="J11" s="25"/>
    </row>
    <row r="12" spans="1:10" ht="15.75" x14ac:dyDescent="0.25">
      <c r="A12" s="91" t="s">
        <v>66</v>
      </c>
      <c r="B12" s="88"/>
      <c r="C12" s="34"/>
      <c r="E12" s="35"/>
      <c r="F12" s="25"/>
      <c r="G12" s="16"/>
      <c r="H12" s="16"/>
      <c r="I12" s="16"/>
      <c r="J12" s="25"/>
    </row>
    <row r="13" spans="1:10" ht="15.75" x14ac:dyDescent="0.25">
      <c r="A13" s="94" t="s">
        <v>67</v>
      </c>
      <c r="B13" s="88"/>
      <c r="C13" s="212"/>
      <c r="E13" s="211"/>
      <c r="F13" s="25"/>
      <c r="G13" s="16">
        <f>_xlfn.XLOOKUP(C13,Ratings!A:A,Ratings!B:B,"")</f>
        <v>0</v>
      </c>
      <c r="H13" s="16"/>
      <c r="I13" s="16"/>
      <c r="J13" s="25"/>
    </row>
    <row r="14" spans="1:10" ht="15.75" x14ac:dyDescent="0.25">
      <c r="A14" s="97" t="s">
        <v>68</v>
      </c>
      <c r="B14" s="88"/>
      <c r="C14" s="212"/>
      <c r="E14" s="213"/>
      <c r="F14" s="25"/>
      <c r="G14" s="16">
        <f>_xlfn.XLOOKUP(C14,Ratings!A:A,Ratings!B:B,"")</f>
        <v>0</v>
      </c>
      <c r="H14" s="16"/>
      <c r="I14" s="16"/>
      <c r="J14" s="25"/>
    </row>
    <row r="15" spans="1:10" ht="15.75" x14ac:dyDescent="0.25">
      <c r="A15" s="97" t="s">
        <v>69</v>
      </c>
      <c r="B15" s="88"/>
      <c r="C15" s="212"/>
      <c r="E15" s="213"/>
      <c r="F15" s="25"/>
      <c r="G15" s="16">
        <f>_xlfn.XLOOKUP(C15,Ratings!A:A,Ratings!B:B,"")</f>
        <v>0</v>
      </c>
      <c r="H15" s="16"/>
      <c r="I15" s="16"/>
      <c r="J15" s="25"/>
    </row>
    <row r="16" spans="1:10" ht="15.75" x14ac:dyDescent="0.25">
      <c r="A16" s="94" t="s">
        <v>70</v>
      </c>
      <c r="B16" s="88"/>
      <c r="C16" s="212"/>
      <c r="E16" s="213"/>
      <c r="F16" s="25"/>
      <c r="G16" s="16">
        <f>_xlfn.XLOOKUP(C16,Ratings!A:A,Ratings!B:B,"")</f>
        <v>0</v>
      </c>
      <c r="H16" s="16"/>
      <c r="I16" s="16"/>
      <c r="J16" s="25"/>
    </row>
    <row r="17" spans="1:10" ht="15.75" x14ac:dyDescent="0.25">
      <c r="A17" s="94" t="s">
        <v>71</v>
      </c>
      <c r="B17" s="88"/>
      <c r="C17" s="212"/>
      <c r="E17" s="213"/>
      <c r="F17" s="25"/>
      <c r="G17" s="16">
        <f>_xlfn.XLOOKUP(C17,Ratings!A:A,Ratings!B:B,"")</f>
        <v>0</v>
      </c>
      <c r="H17" s="16"/>
      <c r="I17" s="16"/>
      <c r="J17" s="25"/>
    </row>
    <row r="18" spans="1:10" ht="30" x14ac:dyDescent="0.25">
      <c r="A18" s="91" t="s">
        <v>72</v>
      </c>
      <c r="B18" s="88"/>
      <c r="C18" s="212"/>
      <c r="E18" s="213"/>
      <c r="F18" s="25"/>
      <c r="G18" s="16">
        <f>_xlfn.XLOOKUP(C18,Ratings!A:A,Ratings!B:B,"")</f>
        <v>0</v>
      </c>
      <c r="H18" s="16"/>
      <c r="I18" s="16"/>
      <c r="J18" s="25"/>
    </row>
    <row r="19" spans="1:10" ht="15.75" x14ac:dyDescent="0.25">
      <c r="A19" s="91" t="s">
        <v>73</v>
      </c>
      <c r="B19" s="88"/>
      <c r="C19" s="212"/>
      <c r="E19" s="213"/>
      <c r="F19" s="25"/>
      <c r="G19" s="16">
        <f>_xlfn.XLOOKUP(C19,Ratings!A:A,Ratings!B:B,"")</f>
        <v>0</v>
      </c>
      <c r="H19" s="16"/>
      <c r="I19" s="16"/>
      <c r="J19" s="25"/>
    </row>
    <row r="20" spans="1:10" ht="30" x14ac:dyDescent="0.25">
      <c r="A20" s="91" t="s">
        <v>255</v>
      </c>
      <c r="B20" s="88"/>
      <c r="C20" s="212"/>
      <c r="E20" s="213"/>
      <c r="F20" s="25"/>
      <c r="G20" s="16">
        <f>_xlfn.XLOOKUP(C20,Ratings!A:A,Ratings!B:B,"")</f>
        <v>0</v>
      </c>
      <c r="H20" s="16"/>
      <c r="I20" s="16"/>
      <c r="J20" s="25"/>
    </row>
    <row r="21" spans="1:10" ht="15.75" x14ac:dyDescent="0.25">
      <c r="A21" s="91" t="s">
        <v>74</v>
      </c>
      <c r="B21" s="88"/>
      <c r="C21" s="212"/>
      <c r="E21" s="213"/>
      <c r="F21" s="25"/>
      <c r="G21" s="16">
        <f>_xlfn.XLOOKUP(C21,Ratings!A:A,Ratings!B:B,"")</f>
        <v>0</v>
      </c>
      <c r="H21" s="16"/>
      <c r="I21" s="16"/>
      <c r="J21" s="25"/>
    </row>
    <row r="22" spans="1:10" ht="15.75" x14ac:dyDescent="0.25">
      <c r="A22" s="91" t="s">
        <v>75</v>
      </c>
      <c r="B22" s="88"/>
      <c r="C22" s="212"/>
      <c r="E22" s="211"/>
      <c r="F22" s="25"/>
      <c r="G22" s="16">
        <f>_xlfn.XLOOKUP(C22,Ratings!A:A,Ratings!B:B,"")</f>
        <v>0</v>
      </c>
      <c r="H22" s="16"/>
      <c r="I22" s="16"/>
      <c r="J22" s="25"/>
    </row>
    <row r="23" spans="1:10" ht="30.75" x14ac:dyDescent="0.25">
      <c r="A23" s="87" t="s">
        <v>76</v>
      </c>
      <c r="B23" s="88"/>
      <c r="C23" s="212"/>
      <c r="E23" s="211"/>
      <c r="F23" s="25"/>
      <c r="G23" s="16">
        <f>_xlfn.XLOOKUP(C23,Ratings!A:A,Ratings!B:B,"")</f>
        <v>0</v>
      </c>
      <c r="H23" s="16"/>
      <c r="I23" s="16"/>
      <c r="J23" s="25"/>
    </row>
    <row r="24" spans="1:10" ht="15.75" x14ac:dyDescent="0.25">
      <c r="A24" s="39"/>
      <c r="B24" s="63"/>
      <c r="C24" s="40"/>
      <c r="E24" s="41"/>
      <c r="F24" s="25"/>
      <c r="G24" s="16"/>
      <c r="H24" s="16"/>
      <c r="I24" s="16"/>
      <c r="J24" s="25"/>
    </row>
    <row r="25" spans="1:10" ht="15.75" x14ac:dyDescent="0.25">
      <c r="A25" s="39"/>
      <c r="B25" s="63"/>
      <c r="C25" s="40"/>
      <c r="E25" s="41"/>
      <c r="F25" s="25"/>
      <c r="G25" s="16"/>
      <c r="H25" s="16"/>
      <c r="I25" s="16"/>
      <c r="J25" s="25"/>
    </row>
    <row r="26" spans="1:10" x14ac:dyDescent="0.25">
      <c r="B26" s="18"/>
      <c r="E26" s="16"/>
      <c r="F26" s="25"/>
      <c r="G26" s="16"/>
      <c r="H26" s="16"/>
      <c r="I26" s="16"/>
      <c r="J26" s="25"/>
    </row>
    <row r="27" spans="1:10" x14ac:dyDescent="0.25">
      <c r="B27" s="19"/>
      <c r="F27" s="25"/>
      <c r="G27" s="16">
        <f>SUM(G6:G22)</f>
        <v>0</v>
      </c>
      <c r="H27" s="48">
        <f>AVERAGE(G6:G23)</f>
        <v>0</v>
      </c>
      <c r="I27" s="16"/>
      <c r="J27" s="25"/>
    </row>
    <row r="28" spans="1:10" x14ac:dyDescent="0.25">
      <c r="B28" s="19"/>
      <c r="G28" s="16"/>
      <c r="H28" s="16"/>
      <c r="I28" s="16"/>
      <c r="J28" s="16"/>
    </row>
    <row r="29" spans="1:10" x14ac:dyDescent="0.25">
      <c r="B29" s="20"/>
      <c r="G29" s="16"/>
      <c r="H29" s="16"/>
      <c r="I29" s="16"/>
      <c r="J29" s="16"/>
    </row>
    <row r="30" spans="1:10" x14ac:dyDescent="0.25">
      <c r="B30" s="20"/>
      <c r="G30" s="16"/>
      <c r="H30" s="16"/>
      <c r="I30" s="16"/>
      <c r="J30" s="16"/>
    </row>
    <row r="31" spans="1:10" x14ac:dyDescent="0.25">
      <c r="B31" s="20"/>
    </row>
    <row r="32" spans="1:10" x14ac:dyDescent="0.25">
      <c r="B32" s="20"/>
    </row>
    <row r="33" spans="2:2" x14ac:dyDescent="0.25">
      <c r="B33" s="21"/>
    </row>
    <row r="34" spans="2:2" x14ac:dyDescent="0.25">
      <c r="B34" s="19"/>
    </row>
    <row r="35" spans="2:2" x14ac:dyDescent="0.25">
      <c r="B35" s="19"/>
    </row>
    <row r="36" spans="2:2" x14ac:dyDescent="0.25">
      <c r="B36" s="19"/>
    </row>
    <row r="37" spans="2:2" x14ac:dyDescent="0.25">
      <c r="B37" s="19"/>
    </row>
    <row r="38" spans="2:2" x14ac:dyDescent="0.25">
      <c r="B38" s="19"/>
    </row>
  </sheetData>
  <sheetProtection algorithmName="SHA-512" hashValue="OyzIPbYEkKNdC/CvdLwBQ4L1Ue6F0VfBkEufyUgmaRw/6rmONQsUwks5RYYfEUxBtXLFmfJ19BL7QG4DwEy+QQ==" saltValue="kbykRzZoX0n8v8WD22lTpg==" spinCount="100000" sheet="1" objects="1" scenarios="1"/>
  <hyperlinks>
    <hyperlink ref="C1" location="'Overview dashboard'!A1" display="Back to overview" xr:uid="{0F37C99F-19AC-41C2-B14B-8BD7A65D2E51}"/>
    <hyperlink ref="E5" location="'Notes overview'!A1" display="Notes (click here to jump too notes overview tab)" xr:uid="{48304960-B72E-4F21-BA44-5D9F128FA47D}"/>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37B7FAE-3B0B-4222-95B7-581FDF2EA35E}">
          <x14:formula1>
            <xm:f>Ratings!$A$1:$A$4</xm:f>
          </x14:formula1>
          <xm:sqref>C8:C11 C6 C13:C25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E7AE-6C09-4B7F-811A-C6772A15703A}">
  <sheetPr>
    <tabColor theme="7" tint="0.79998168889431442"/>
  </sheetPr>
  <dimension ref="A1:J29"/>
  <sheetViews>
    <sheetView zoomScale="90" zoomScaleNormal="90" workbookViewId="0">
      <selection activeCell="E18" activeCellId="5" sqref="C6:C10 E6:E10 C12:C16 E12:E16 C18:C20 E18:E20"/>
    </sheetView>
  </sheetViews>
  <sheetFormatPr defaultRowHeight="15" x14ac:dyDescent="0.25"/>
  <cols>
    <col min="1" max="1" width="102.85546875" style="1" customWidth="1"/>
    <col min="2" max="2" width="3.7109375" style="1" customWidth="1"/>
    <col min="3" max="3" width="33" style="1" customWidth="1"/>
    <col min="4" max="4" width="4.140625" style="1" customWidth="1"/>
    <col min="5" max="5" width="110.5703125" style="1" customWidth="1"/>
    <col min="6" max="16384" width="9.140625" style="1"/>
  </cols>
  <sheetData>
    <row r="1" spans="1:10" ht="41.25" customHeight="1" x14ac:dyDescent="0.25">
      <c r="A1" s="22" t="s">
        <v>42</v>
      </c>
      <c r="C1" s="113" t="s">
        <v>47</v>
      </c>
    </row>
    <row r="4" spans="1:10" ht="15.75" x14ac:dyDescent="0.25">
      <c r="A4" s="123" t="s">
        <v>49</v>
      </c>
      <c r="B4" s="124"/>
      <c r="C4" s="123" t="s">
        <v>50</v>
      </c>
      <c r="D4" s="100"/>
      <c r="E4" s="122" t="s">
        <v>256</v>
      </c>
      <c r="F4" s="16"/>
      <c r="G4" s="16"/>
      <c r="H4" s="16"/>
      <c r="I4" s="16"/>
      <c r="J4" s="25"/>
    </row>
    <row r="5" spans="1:10" ht="15.75" x14ac:dyDescent="0.25">
      <c r="A5" s="125" t="s">
        <v>257</v>
      </c>
      <c r="B5" s="100"/>
      <c r="C5" s="126"/>
      <c r="D5" s="127"/>
      <c r="E5" s="128"/>
      <c r="F5" s="131"/>
      <c r="G5" s="131"/>
      <c r="H5" s="131"/>
      <c r="I5" s="131"/>
      <c r="J5" s="25"/>
    </row>
    <row r="6" spans="1:10" ht="15.75" x14ac:dyDescent="0.25">
      <c r="A6" s="115" t="s">
        <v>258</v>
      </c>
      <c r="B6" s="100"/>
      <c r="C6" s="129"/>
      <c r="D6" s="127"/>
      <c r="E6" s="130"/>
      <c r="F6" s="131"/>
      <c r="G6" s="131">
        <f>_xlfn.XLOOKUP(C6,[1]Ratings!A:A,[1]Ratings!B:B,"")</f>
        <v>0</v>
      </c>
      <c r="H6" s="131"/>
      <c r="I6" s="131"/>
      <c r="J6" s="25"/>
    </row>
    <row r="7" spans="1:10" ht="15.75" x14ac:dyDescent="0.25">
      <c r="A7" s="132" t="s">
        <v>259</v>
      </c>
      <c r="B7" s="100"/>
      <c r="C7" s="129"/>
      <c r="D7" s="127"/>
      <c r="E7" s="130"/>
      <c r="F7" s="131"/>
      <c r="G7" s="131">
        <f>_xlfn.XLOOKUP(C7,[1]Ratings!A:A,[1]Ratings!B:B,"")</f>
        <v>0</v>
      </c>
      <c r="H7" s="131"/>
      <c r="I7" s="131"/>
      <c r="J7" s="25"/>
    </row>
    <row r="8" spans="1:10" ht="15.75" x14ac:dyDescent="0.25">
      <c r="A8" s="132" t="s">
        <v>260</v>
      </c>
      <c r="B8" s="100"/>
      <c r="C8" s="129"/>
      <c r="D8" s="127"/>
      <c r="E8" s="130"/>
      <c r="F8" s="131"/>
      <c r="G8" s="131">
        <f>_xlfn.XLOOKUP(C8,[1]Ratings!A:A,[1]Ratings!B:B,"")</f>
        <v>0</v>
      </c>
      <c r="H8" s="131"/>
      <c r="I8" s="131"/>
      <c r="J8" s="25"/>
    </row>
    <row r="9" spans="1:10" ht="15.75" x14ac:dyDescent="0.25">
      <c r="A9" s="132" t="s">
        <v>261</v>
      </c>
      <c r="B9" s="100"/>
      <c r="C9" s="129"/>
      <c r="D9" s="127"/>
      <c r="E9" s="130"/>
      <c r="F9" s="131"/>
      <c r="G9" s="131">
        <f>_xlfn.XLOOKUP(C9,[1]Ratings!A:A,[1]Ratings!B:B,"")</f>
        <v>0</v>
      </c>
      <c r="H9" s="131"/>
      <c r="I9" s="131"/>
      <c r="J9" s="25"/>
    </row>
    <row r="10" spans="1:10" ht="15.75" x14ac:dyDescent="0.25">
      <c r="A10" s="132" t="s">
        <v>262</v>
      </c>
      <c r="B10" s="100"/>
      <c r="C10" s="129"/>
      <c r="D10" s="127"/>
      <c r="E10" s="130"/>
      <c r="F10" s="131"/>
      <c r="G10" s="131">
        <f>_xlfn.XLOOKUP(C10,[1]Ratings!A:A,[1]Ratings!B:B,"")</f>
        <v>0</v>
      </c>
      <c r="H10" s="131"/>
      <c r="I10" s="131"/>
      <c r="J10" s="25"/>
    </row>
    <row r="11" spans="1:10" ht="15.75" x14ac:dyDescent="0.25">
      <c r="A11" s="125" t="s">
        <v>263</v>
      </c>
      <c r="B11" s="100"/>
      <c r="C11" s="133"/>
      <c r="D11" s="127"/>
      <c r="E11" s="134"/>
      <c r="F11" s="131"/>
      <c r="G11" s="131"/>
      <c r="H11" s="131"/>
      <c r="I11" s="131"/>
      <c r="J11" s="25"/>
    </row>
    <row r="12" spans="1:10" ht="15.75" x14ac:dyDescent="0.25">
      <c r="A12" s="132" t="s">
        <v>264</v>
      </c>
      <c r="B12" s="100"/>
      <c r="C12" s="129"/>
      <c r="D12" s="127"/>
      <c r="E12" s="130"/>
      <c r="F12" s="131"/>
      <c r="G12" s="131">
        <f>_xlfn.XLOOKUP(C12,[1]Ratings!A:A,[1]Ratings!B:B,"")</f>
        <v>0</v>
      </c>
      <c r="H12" s="131"/>
      <c r="I12" s="131"/>
      <c r="J12" s="25"/>
    </row>
    <row r="13" spans="1:10" ht="15.75" x14ac:dyDescent="0.25">
      <c r="A13" s="132" t="s">
        <v>265</v>
      </c>
      <c r="B13" s="100"/>
      <c r="C13" s="129"/>
      <c r="D13" s="127"/>
      <c r="E13" s="130"/>
      <c r="F13" s="131"/>
      <c r="G13" s="131">
        <f>_xlfn.XLOOKUP(C13,[1]Ratings!A:A,[1]Ratings!B:B,"")</f>
        <v>0</v>
      </c>
      <c r="H13" s="131"/>
      <c r="I13" s="131"/>
      <c r="J13" s="25"/>
    </row>
    <row r="14" spans="1:10" ht="15.75" x14ac:dyDescent="0.25">
      <c r="A14" s="132" t="s">
        <v>266</v>
      </c>
      <c r="B14" s="100"/>
      <c r="C14" s="129"/>
      <c r="D14" s="127"/>
      <c r="E14" s="130"/>
      <c r="F14" s="131"/>
      <c r="G14" s="131">
        <f>_xlfn.XLOOKUP(C14,[1]Ratings!A:A,[1]Ratings!B:B,"")</f>
        <v>0</v>
      </c>
      <c r="H14" s="131"/>
      <c r="I14" s="131"/>
      <c r="J14" s="25"/>
    </row>
    <row r="15" spans="1:10" ht="15.75" x14ac:dyDescent="0.25">
      <c r="A15" s="132" t="s">
        <v>267</v>
      </c>
      <c r="B15" s="100"/>
      <c r="C15" s="129"/>
      <c r="D15" s="127"/>
      <c r="E15" s="130"/>
      <c r="F15" s="131"/>
      <c r="G15" s="131">
        <f>_xlfn.XLOOKUP(C15,[1]Ratings!A:A,[1]Ratings!B:B,"")</f>
        <v>0</v>
      </c>
      <c r="H15" s="131"/>
      <c r="I15" s="131"/>
      <c r="J15" s="25"/>
    </row>
    <row r="16" spans="1:10" ht="15.75" x14ac:dyDescent="0.25">
      <c r="A16" s="132" t="s">
        <v>268</v>
      </c>
      <c r="B16" s="100"/>
      <c r="C16" s="129"/>
      <c r="D16" s="127"/>
      <c r="E16" s="130"/>
      <c r="F16" s="131"/>
      <c r="G16" s="131">
        <f>_xlfn.XLOOKUP(C16,[1]Ratings!A:A,[1]Ratings!B:B,"")</f>
        <v>0</v>
      </c>
      <c r="H16" s="131"/>
      <c r="I16" s="131"/>
      <c r="J16" s="25"/>
    </row>
    <row r="17" spans="1:10" ht="15.75" x14ac:dyDescent="0.25">
      <c r="A17" s="125" t="s">
        <v>269</v>
      </c>
      <c r="B17" s="100"/>
      <c r="C17" s="133"/>
      <c r="D17" s="127"/>
      <c r="E17" s="134"/>
      <c r="F17" s="131"/>
      <c r="G17" s="131"/>
      <c r="H17" s="131"/>
      <c r="I17" s="131"/>
      <c r="J17" s="25"/>
    </row>
    <row r="18" spans="1:10" ht="30.75" x14ac:dyDescent="0.25">
      <c r="A18" s="115" t="s">
        <v>270</v>
      </c>
      <c r="B18" s="100"/>
      <c r="C18" s="129"/>
      <c r="D18" s="127"/>
      <c r="E18" s="130"/>
      <c r="F18" s="131"/>
      <c r="G18" s="131">
        <f>_xlfn.XLOOKUP(C18,[1]Ratings!A:A,[1]Ratings!B:B,"")</f>
        <v>0</v>
      </c>
      <c r="H18" s="131"/>
      <c r="I18" s="131"/>
      <c r="J18" s="25"/>
    </row>
    <row r="19" spans="1:10" ht="15.75" x14ac:dyDescent="0.25">
      <c r="A19" s="132" t="s">
        <v>271</v>
      </c>
      <c r="B19" s="100"/>
      <c r="C19" s="129"/>
      <c r="D19" s="127"/>
      <c r="E19" s="130"/>
      <c r="F19" s="131"/>
      <c r="G19" s="131">
        <f>_xlfn.XLOOKUP(C19,[1]Ratings!A:A,[1]Ratings!B:B,"")</f>
        <v>0</v>
      </c>
      <c r="H19" s="131"/>
      <c r="I19" s="131"/>
      <c r="J19" s="25"/>
    </row>
    <row r="20" spans="1:10" ht="15.75" x14ac:dyDescent="0.25">
      <c r="A20" s="132" t="s">
        <v>272</v>
      </c>
      <c r="B20" s="100"/>
      <c r="C20" s="129"/>
      <c r="D20" s="127"/>
      <c r="E20" s="130"/>
      <c r="F20" s="131"/>
      <c r="G20" s="131">
        <f>_xlfn.XLOOKUP(C20,[1]Ratings!A:A,[1]Ratings!B:B,"")</f>
        <v>0</v>
      </c>
      <c r="H20" s="131"/>
      <c r="I20" s="131"/>
      <c r="J20" s="25"/>
    </row>
    <row r="21" spans="1:10" x14ac:dyDescent="0.25">
      <c r="C21" s="135"/>
      <c r="D21" s="135"/>
      <c r="E21" s="135"/>
      <c r="F21" s="131"/>
      <c r="G21" s="131"/>
      <c r="H21" s="131"/>
      <c r="I21" s="131"/>
      <c r="J21" s="25"/>
    </row>
    <row r="22" spans="1:10" x14ac:dyDescent="0.25">
      <c r="C22" s="135"/>
      <c r="D22" s="135"/>
      <c r="E22" s="135"/>
      <c r="F22" s="131"/>
      <c r="G22" s="131">
        <f>SUM(G6:G21)</f>
        <v>0</v>
      </c>
      <c r="H22" s="136">
        <f>AVERAGE(G6:G21)</f>
        <v>0</v>
      </c>
      <c r="I22" s="131"/>
      <c r="J22" s="25"/>
    </row>
    <row r="23" spans="1:10" x14ac:dyDescent="0.25">
      <c r="F23" s="16"/>
      <c r="G23" s="16"/>
      <c r="H23" s="16"/>
      <c r="I23" s="16"/>
      <c r="J23" s="25"/>
    </row>
    <row r="24" spans="1:10" x14ac:dyDescent="0.25">
      <c r="F24" s="16"/>
      <c r="G24" s="16"/>
      <c r="H24" s="16"/>
      <c r="I24" s="16"/>
      <c r="J24" s="25"/>
    </row>
    <row r="25" spans="1:10" x14ac:dyDescent="0.25">
      <c r="F25" s="25"/>
      <c r="G25" s="25"/>
      <c r="H25" s="25"/>
      <c r="I25" s="25"/>
      <c r="J25" s="25"/>
    </row>
    <row r="26" spans="1:10" x14ac:dyDescent="0.25">
      <c r="F26" s="25"/>
      <c r="G26" s="25"/>
      <c r="H26" s="25"/>
      <c r="I26" s="25"/>
      <c r="J26" s="25"/>
    </row>
    <row r="27" spans="1:10" x14ac:dyDescent="0.25">
      <c r="F27" s="25"/>
      <c r="G27" s="25"/>
      <c r="H27" s="25"/>
      <c r="I27" s="25"/>
      <c r="J27" s="25"/>
    </row>
    <row r="28" spans="1:10" x14ac:dyDescent="0.25">
      <c r="F28" s="25"/>
      <c r="G28" s="25"/>
      <c r="H28" s="25"/>
      <c r="I28" s="25"/>
      <c r="J28" s="25"/>
    </row>
    <row r="29" spans="1:10" x14ac:dyDescent="0.25">
      <c r="F29" s="25"/>
      <c r="G29" s="25"/>
      <c r="H29" s="25"/>
      <c r="I29" s="25"/>
      <c r="J29" s="25"/>
    </row>
  </sheetData>
  <sheetProtection algorithmName="SHA-512" hashValue="6SmfFfrNtVEZvC3s1VbKKxRbH5ozUv2d6rSaqzHN+olgKADvxZPvWjXeBgoZiIZ09goPzuoOxypPBIQJt6vxiA==" saltValue="tFcaqOCvIQm6RL0lEROmYA==" spinCount="100000" sheet="1" objects="1" scenarios="1"/>
  <hyperlinks>
    <hyperlink ref="C1" location="'Overview dashboard'!A1" display="Back to overview" xr:uid="{E6746F84-6091-4F3E-B2AC-BEC9E499ACEF}"/>
    <hyperlink ref="E4" location="'Notes overview'!A1" display="Notes (click here to jump to notes overview tab)" xr:uid="{B5FDE146-C1AD-4582-9006-B33C68F99C9B}"/>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DA960B-1086-41AA-96E5-AE5C200FCEB5}">
          <x14:formula1>
            <xm:f>Ratings!$A$1:$A$4</xm:f>
          </x14:formula1>
          <xm:sqref>C12:C16 C6:C10 C18:C20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A59C-7D26-416B-8838-A874A230A4DC}">
  <sheetPr>
    <tabColor theme="6" tint="0.79998168889431442"/>
  </sheetPr>
  <dimension ref="A1:J24"/>
  <sheetViews>
    <sheetView zoomScale="90" zoomScaleNormal="90" workbookViewId="0">
      <selection activeCell="E6" activeCellId="1" sqref="C6:C11 E6:E11"/>
    </sheetView>
  </sheetViews>
  <sheetFormatPr defaultRowHeight="15" x14ac:dyDescent="0.25"/>
  <cols>
    <col min="1" max="1" width="134.28515625" style="1" customWidth="1"/>
    <col min="2" max="2" width="2.85546875" style="1" customWidth="1"/>
    <col min="3" max="3" width="29.7109375" style="1" customWidth="1"/>
    <col min="4" max="4" width="3" style="1" customWidth="1"/>
    <col min="5" max="5" width="78.28515625" style="1" customWidth="1"/>
    <col min="6" max="16384" width="9.140625" style="1"/>
  </cols>
  <sheetData>
    <row r="1" spans="1:10" ht="41.25" customHeight="1" x14ac:dyDescent="0.25">
      <c r="A1" s="22" t="s">
        <v>77</v>
      </c>
      <c r="C1" s="114" t="s">
        <v>47</v>
      </c>
    </row>
    <row r="3" spans="1:10" ht="15.75" x14ac:dyDescent="0.25">
      <c r="A3" s="13" t="s">
        <v>78</v>
      </c>
      <c r="B3" s="100"/>
      <c r="C3" s="100"/>
      <c r="D3" s="100"/>
      <c r="E3" s="100"/>
    </row>
    <row r="4" spans="1:10" ht="15.75" x14ac:dyDescent="0.25">
      <c r="A4" s="100"/>
      <c r="B4" s="100"/>
      <c r="C4" s="100"/>
      <c r="D4" s="100"/>
      <c r="E4" s="100"/>
    </row>
    <row r="5" spans="1:10" ht="15.75" x14ac:dyDescent="0.25">
      <c r="A5" s="123" t="s">
        <v>49</v>
      </c>
      <c r="B5" s="124"/>
      <c r="C5" s="123" t="s">
        <v>50</v>
      </c>
      <c r="D5" s="100"/>
      <c r="E5" s="122" t="s">
        <v>274</v>
      </c>
      <c r="G5" s="25"/>
      <c r="H5" s="25"/>
      <c r="I5" s="25"/>
      <c r="J5" s="25"/>
    </row>
    <row r="6" spans="1:10" ht="30" x14ac:dyDescent="0.25">
      <c r="A6" s="23" t="s">
        <v>79</v>
      </c>
      <c r="B6" s="124"/>
      <c r="C6" s="111"/>
      <c r="D6" s="100"/>
      <c r="E6" s="143"/>
      <c r="G6" s="16">
        <f>_xlfn.XLOOKUP(C6,Ratings!A:A,Ratings!B:B,"")</f>
        <v>0</v>
      </c>
      <c r="H6" s="16"/>
      <c r="I6" s="16"/>
      <c r="J6" s="25"/>
    </row>
    <row r="7" spans="1:10" ht="30" x14ac:dyDescent="0.25">
      <c r="A7" s="23" t="s">
        <v>80</v>
      </c>
      <c r="B7" s="124"/>
      <c r="C7" s="111"/>
      <c r="D7" s="144"/>
      <c r="E7" s="145"/>
      <c r="G7" s="16">
        <f>_xlfn.XLOOKUP(C7,Ratings!A:A,Ratings!B:B,"")</f>
        <v>0</v>
      </c>
      <c r="H7" s="16"/>
      <c r="I7" s="16"/>
      <c r="J7" s="25"/>
    </row>
    <row r="8" spans="1:10" ht="30" x14ac:dyDescent="0.25">
      <c r="A8" s="23" t="s">
        <v>81</v>
      </c>
      <c r="B8" s="124"/>
      <c r="C8" s="111"/>
      <c r="D8" s="100"/>
      <c r="E8" s="145"/>
      <c r="G8" s="16">
        <f>_xlfn.XLOOKUP(C8,Ratings!A:A,Ratings!B:B,"")</f>
        <v>0</v>
      </c>
      <c r="H8" s="16"/>
      <c r="I8" s="16"/>
      <c r="J8" s="25"/>
    </row>
    <row r="9" spans="1:10" ht="30" x14ac:dyDescent="0.25">
      <c r="A9" s="23" t="s">
        <v>82</v>
      </c>
      <c r="B9" s="124"/>
      <c r="C9" s="111"/>
      <c r="D9" s="100"/>
      <c r="E9" s="145"/>
      <c r="G9" s="16">
        <f>_xlfn.XLOOKUP(C9,Ratings!A:A,Ratings!B:B,"")</f>
        <v>0</v>
      </c>
      <c r="H9" s="16"/>
      <c r="I9" s="16"/>
      <c r="J9" s="25"/>
    </row>
    <row r="10" spans="1:10" ht="15.75" x14ac:dyDescent="0.25">
      <c r="A10" s="23" t="s">
        <v>83</v>
      </c>
      <c r="B10" s="124"/>
      <c r="C10" s="111"/>
      <c r="D10" s="100"/>
      <c r="E10" s="145"/>
      <c r="G10" s="16">
        <f>_xlfn.XLOOKUP(C10,Ratings!A:A,Ratings!B:B,"")</f>
        <v>0</v>
      </c>
      <c r="H10" s="16"/>
      <c r="I10" s="16"/>
      <c r="J10" s="25"/>
    </row>
    <row r="11" spans="1:10" ht="30" x14ac:dyDescent="0.25">
      <c r="A11" s="23" t="s">
        <v>84</v>
      </c>
      <c r="B11" s="124"/>
      <c r="C11" s="111"/>
      <c r="D11" s="100"/>
      <c r="E11" s="145"/>
      <c r="G11" s="16">
        <f>_xlfn.XLOOKUP(C11,Ratings!A:A,Ratings!B:B,"")</f>
        <v>0</v>
      </c>
      <c r="H11" s="16"/>
      <c r="I11" s="16"/>
      <c r="J11" s="25"/>
    </row>
    <row r="12" spans="1:10" x14ac:dyDescent="0.25">
      <c r="B12" s="18"/>
      <c r="E12" s="16"/>
      <c r="G12" s="16"/>
      <c r="H12" s="16"/>
      <c r="I12" s="16"/>
      <c r="J12" s="25"/>
    </row>
    <row r="13" spans="1:10" x14ac:dyDescent="0.25">
      <c r="B13" s="19"/>
      <c r="G13" s="16">
        <f>SUM(G6:G11)</f>
        <v>0</v>
      </c>
      <c r="H13" s="48">
        <f>AVERAGE(G6:G11)</f>
        <v>0</v>
      </c>
      <c r="I13" s="16"/>
      <c r="J13" s="25"/>
    </row>
    <row r="14" spans="1:10" x14ac:dyDescent="0.25">
      <c r="B14" s="19"/>
      <c r="G14" s="16"/>
      <c r="H14" s="16"/>
      <c r="I14" s="16"/>
      <c r="J14" s="25"/>
    </row>
    <row r="15" spans="1:10" x14ac:dyDescent="0.25">
      <c r="B15" s="20"/>
      <c r="G15" s="16"/>
      <c r="H15" s="16"/>
      <c r="I15" s="16"/>
      <c r="J15" s="25"/>
    </row>
    <row r="16" spans="1:10" x14ac:dyDescent="0.25">
      <c r="B16" s="20"/>
      <c r="G16" s="25"/>
      <c r="H16" s="25"/>
      <c r="I16" s="25"/>
      <c r="J16" s="25"/>
    </row>
    <row r="17" spans="2:10" x14ac:dyDescent="0.25">
      <c r="B17" s="20"/>
      <c r="G17" s="25"/>
      <c r="H17" s="25"/>
      <c r="I17" s="25"/>
      <c r="J17" s="25"/>
    </row>
    <row r="18" spans="2:10" x14ac:dyDescent="0.25">
      <c r="B18" s="20"/>
      <c r="G18" s="25"/>
      <c r="H18" s="25"/>
      <c r="I18" s="25"/>
      <c r="J18" s="25"/>
    </row>
    <row r="19" spans="2:10" x14ac:dyDescent="0.25">
      <c r="B19" s="21"/>
      <c r="G19" s="25"/>
      <c r="H19" s="25"/>
      <c r="I19" s="25"/>
      <c r="J19" s="25"/>
    </row>
    <row r="20" spans="2:10" x14ac:dyDescent="0.25">
      <c r="B20" s="19"/>
    </row>
    <row r="21" spans="2:10" x14ac:dyDescent="0.25">
      <c r="B21" s="19"/>
    </row>
    <row r="22" spans="2:10" x14ac:dyDescent="0.25">
      <c r="B22" s="19"/>
    </row>
    <row r="23" spans="2:10" x14ac:dyDescent="0.25">
      <c r="B23" s="19"/>
    </row>
    <row r="24" spans="2:10" x14ac:dyDescent="0.25">
      <c r="B24" s="19"/>
    </row>
  </sheetData>
  <sheetProtection algorithmName="SHA-512" hashValue="PSMqj5zKdONpP2cVyHznLDkFrVx00impSqZNeczWv4wfZEgzCQ0xljX6KPy/1P/6eT3YwKfdyVmCt/nkL8DmbA==" saltValue="+/MR8OsL9cK6b8Qh8A6Z9Q==" spinCount="100000" sheet="1" objects="1" scenarios="1"/>
  <hyperlinks>
    <hyperlink ref="C1" location="'Overview dashboard'!A1" display="Back to overview" xr:uid="{F4013EF8-D19E-4D1F-9809-EBEEDDD05062}"/>
    <hyperlink ref="E5" location="'Notes overview'!A1" display="Notes (click here to jump too notes overview tab)" xr:uid="{0B146F4B-A8B1-45BA-96DC-A0138AA56428}"/>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107D3C1-9290-4157-8D6D-0EAAACACE6D6}">
          <x14:formula1>
            <xm:f>Ratings!$A$1:$A$4</xm:f>
          </x14:formula1>
          <xm:sqref>C6:C11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557C4-609C-4588-9AB0-6CB2A98E5EBA}">
  <sheetPr>
    <tabColor theme="5" tint="0.79998168889431442"/>
  </sheetPr>
  <dimension ref="A1:K21"/>
  <sheetViews>
    <sheetView zoomScale="90" zoomScaleNormal="90" workbookViewId="0">
      <selection activeCell="E6" activeCellId="1" sqref="C6:C8 E6:E8"/>
    </sheetView>
  </sheetViews>
  <sheetFormatPr defaultRowHeight="15" x14ac:dyDescent="0.25"/>
  <cols>
    <col min="1" max="1" width="134.28515625" style="1" customWidth="1"/>
    <col min="2" max="2" width="2.85546875" style="1" customWidth="1"/>
    <col min="3" max="3" width="36.28515625" style="1" customWidth="1"/>
    <col min="4" max="4" width="3" style="1" customWidth="1"/>
    <col min="5" max="5" width="78.28515625" style="1" customWidth="1"/>
    <col min="6" max="16384" width="9.140625" style="1"/>
  </cols>
  <sheetData>
    <row r="1" spans="1:11" ht="41.25" customHeight="1" x14ac:dyDescent="0.25">
      <c r="A1" s="22" t="s">
        <v>31</v>
      </c>
      <c r="C1" s="114" t="s">
        <v>47</v>
      </c>
      <c r="E1" s="146"/>
    </row>
    <row r="3" spans="1:11" ht="30.75" x14ac:dyDescent="0.25">
      <c r="A3" s="96" t="s">
        <v>64</v>
      </c>
      <c r="B3" s="100"/>
      <c r="C3" s="100"/>
      <c r="D3" s="100"/>
      <c r="E3" s="100"/>
      <c r="G3" s="16"/>
      <c r="H3" s="16"/>
      <c r="I3" s="16"/>
      <c r="J3" s="16"/>
    </row>
    <row r="4" spans="1:11" ht="15.75" x14ac:dyDescent="0.25">
      <c r="A4" s="100"/>
      <c r="B4" s="100"/>
      <c r="C4" s="100"/>
      <c r="D4" s="100"/>
      <c r="E4" s="100"/>
      <c r="G4" s="16"/>
      <c r="H4" s="16"/>
      <c r="I4" s="16"/>
      <c r="J4" s="16"/>
    </row>
    <row r="5" spans="1:11" ht="15.75" x14ac:dyDescent="0.25">
      <c r="A5" s="142" t="s">
        <v>49</v>
      </c>
      <c r="B5" s="124"/>
      <c r="C5" s="123" t="s">
        <v>50</v>
      </c>
      <c r="D5" s="100"/>
      <c r="E5" s="122" t="s">
        <v>274</v>
      </c>
      <c r="G5" s="16"/>
      <c r="H5" s="16"/>
      <c r="I5" s="16"/>
      <c r="J5" s="109"/>
      <c r="K5" s="25"/>
    </row>
    <row r="6" spans="1:11" ht="15.75" x14ac:dyDescent="0.25">
      <c r="A6" s="92" t="s">
        <v>85</v>
      </c>
      <c r="B6" s="140"/>
      <c r="C6" s="210"/>
      <c r="D6" s="100"/>
      <c r="E6" s="215"/>
      <c r="G6" s="16">
        <f>_xlfn.XLOOKUP(C6,Ratings!A:A,Ratings!B:B,"")</f>
        <v>0</v>
      </c>
      <c r="H6" s="16"/>
      <c r="I6" s="16"/>
      <c r="J6" s="109"/>
      <c r="K6" s="25"/>
    </row>
    <row r="7" spans="1:11" ht="30.75" x14ac:dyDescent="0.25">
      <c r="A7" s="141" t="s">
        <v>86</v>
      </c>
      <c r="B7" s="100"/>
      <c r="C7" s="210"/>
      <c r="D7" s="100"/>
      <c r="E7" s="215"/>
      <c r="G7" s="16">
        <f>_xlfn.XLOOKUP(C7,Ratings!A:A,Ratings!B:B,"")</f>
        <v>0</v>
      </c>
      <c r="H7" s="16"/>
      <c r="I7" s="16"/>
      <c r="J7" s="109"/>
      <c r="K7" s="25"/>
    </row>
    <row r="8" spans="1:11" ht="15.75" x14ac:dyDescent="0.25">
      <c r="A8" s="91" t="s">
        <v>273</v>
      </c>
      <c r="B8" s="100"/>
      <c r="C8" s="210"/>
      <c r="D8" s="100"/>
      <c r="E8" s="215"/>
      <c r="G8" s="16">
        <f>_xlfn.XLOOKUP(C8,Ratings!A:A,Ratings!B:B,"")</f>
        <v>0</v>
      </c>
      <c r="H8" s="16"/>
      <c r="I8" s="16"/>
      <c r="J8" s="109"/>
      <c r="K8" s="25"/>
    </row>
    <row r="9" spans="1:11" x14ac:dyDescent="0.25">
      <c r="B9" s="18"/>
      <c r="E9" s="16"/>
      <c r="G9" s="16"/>
      <c r="H9" s="16"/>
      <c r="I9" s="16"/>
      <c r="J9" s="109"/>
      <c r="K9" s="25"/>
    </row>
    <row r="10" spans="1:11" x14ac:dyDescent="0.25">
      <c r="B10" s="19"/>
      <c r="G10" s="16">
        <f>SUM(G6:G6)</f>
        <v>0</v>
      </c>
      <c r="H10" s="48">
        <f>AVERAGE(G6:G6)</f>
        <v>0</v>
      </c>
      <c r="I10" s="16"/>
      <c r="J10" s="109"/>
      <c r="K10" s="25"/>
    </row>
    <row r="11" spans="1:11" x14ac:dyDescent="0.25">
      <c r="B11" s="19"/>
      <c r="G11" s="16"/>
      <c r="H11" s="16"/>
      <c r="I11" s="16"/>
      <c r="J11" s="109"/>
      <c r="K11" s="25"/>
    </row>
    <row r="12" spans="1:11" x14ac:dyDescent="0.25">
      <c r="B12" s="20"/>
      <c r="G12" s="16"/>
      <c r="H12" s="16"/>
      <c r="I12" s="16"/>
      <c r="J12" s="109"/>
      <c r="K12" s="25"/>
    </row>
    <row r="13" spans="1:11" x14ac:dyDescent="0.25">
      <c r="B13" s="20"/>
      <c r="G13" s="16"/>
      <c r="H13" s="16"/>
      <c r="I13" s="16"/>
      <c r="J13" s="109"/>
      <c r="K13" s="25"/>
    </row>
    <row r="14" spans="1:11" x14ac:dyDescent="0.25">
      <c r="B14" s="20"/>
      <c r="G14" s="16"/>
      <c r="H14" s="16"/>
      <c r="I14" s="16"/>
      <c r="J14" s="109"/>
      <c r="K14" s="25"/>
    </row>
    <row r="15" spans="1:11" x14ac:dyDescent="0.25">
      <c r="B15" s="20"/>
      <c r="G15" s="16"/>
      <c r="H15" s="16"/>
      <c r="I15" s="16"/>
      <c r="J15" s="109"/>
      <c r="K15" s="25"/>
    </row>
    <row r="16" spans="1:11" x14ac:dyDescent="0.25">
      <c r="B16" s="21"/>
      <c r="G16" s="109"/>
      <c r="H16" s="109"/>
      <c r="I16" s="109"/>
      <c r="J16" s="109"/>
      <c r="K16" s="25"/>
    </row>
    <row r="17" spans="2:11" x14ac:dyDescent="0.25">
      <c r="B17" s="19"/>
      <c r="G17" s="109"/>
      <c r="H17" s="109"/>
      <c r="I17" s="109"/>
      <c r="J17" s="109"/>
      <c r="K17" s="25"/>
    </row>
    <row r="18" spans="2:11" x14ac:dyDescent="0.25">
      <c r="B18" s="19"/>
      <c r="G18" s="25"/>
      <c r="H18" s="25"/>
      <c r="I18" s="25"/>
      <c r="J18" s="25"/>
      <c r="K18" s="25"/>
    </row>
    <row r="19" spans="2:11" x14ac:dyDescent="0.25">
      <c r="B19" s="19"/>
      <c r="G19" s="25"/>
      <c r="H19" s="25"/>
      <c r="I19" s="25"/>
      <c r="J19" s="25"/>
      <c r="K19" s="25"/>
    </row>
    <row r="20" spans="2:11" x14ac:dyDescent="0.25">
      <c r="B20" s="19"/>
    </row>
    <row r="21" spans="2:11" x14ac:dyDescent="0.25">
      <c r="B21" s="19"/>
    </row>
  </sheetData>
  <sheetProtection algorithmName="SHA-512" hashValue="f+2Y84gohGWP8W17vQM0Gqv70+/vRP7i1tMl9ucaxgsnXI/a6hYdzsVyS5gr454d0VJP8NkB66H9tiDkjQJsvA==" saltValue="k7xq9Z7J133PK21tj0UeSg==" spinCount="100000" sheet="1" objects="1" scenarios="1"/>
  <hyperlinks>
    <hyperlink ref="C1" location="'Overview dashboard'!A1" display="Back to overview" xr:uid="{51C7DF58-5704-4623-BFDA-208396387EAE}"/>
    <hyperlink ref="E5" location="'Notes overview'!A1" display="Notes (click here to jump too notes overview tab)" xr:uid="{2D820663-04AD-437B-91FD-69B7F005B40C}"/>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21A6753-A470-4C4D-878D-8F022B0BED99}">
          <x14:formula1>
            <xm:f>Ratings!$A$1:$A$4</xm:f>
          </x14:formula1>
          <xm:sqref>C6:C8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1145183D1D1343831F160C9C09CCD4" ma:contentTypeVersion="14" ma:contentTypeDescription="Create a new document." ma:contentTypeScope="" ma:versionID="1158597d062315f6d85231e11d6e28b8">
  <xsd:schema xmlns:xsd="http://www.w3.org/2001/XMLSchema" xmlns:xs="http://www.w3.org/2001/XMLSchema" xmlns:p="http://schemas.microsoft.com/office/2006/metadata/properties" xmlns:ns2="1fdb0273-389d-4bd8-bfda-8f93fd6f81aa" xmlns:ns3="0ad3a45f-0b82-4372-a488-a08a97e95b4a" targetNamespace="http://schemas.microsoft.com/office/2006/metadata/properties" ma:root="true" ma:fieldsID="014337a2840d9c1f8340b0188ca6447b" ns2:_="" ns3:_="">
    <xsd:import namespace="1fdb0273-389d-4bd8-bfda-8f93fd6f81aa"/>
    <xsd:import namespace="0ad3a45f-0b82-4372-a488-a08a97e95b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b0273-389d-4bd8-bfda-8f93fd6f81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cecac4d-2ae6-4b11-90e2-d65a676b88c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d3a45f-0b82-4372-a488-a08a97e95b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fa49059-8df9-4fcb-bc2c-edef1edb9381}" ma:internalName="TaxCatchAll" ma:showField="CatchAllData" ma:web="0ad3a45f-0b82-4372-a488-a08a97e95b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fdb0273-389d-4bd8-bfda-8f93fd6f81aa">
      <Terms xmlns="http://schemas.microsoft.com/office/infopath/2007/PartnerControls"/>
    </lcf76f155ced4ddcb4097134ff3c332f>
    <TaxCatchAll xmlns="0ad3a45f-0b82-4372-a488-a08a97e95b4a" xsi:nil="true"/>
  </documentManagement>
</p:properties>
</file>

<file path=customXml/itemProps1.xml><?xml version="1.0" encoding="utf-8"?>
<ds:datastoreItem xmlns:ds="http://schemas.openxmlformats.org/officeDocument/2006/customXml" ds:itemID="{B30522C1-0FCB-40CD-9DE7-0A44D938818C}">
  <ds:schemaRefs>
    <ds:schemaRef ds:uri="http://schemas.microsoft.com/sharepoint/v3/contenttype/forms"/>
  </ds:schemaRefs>
</ds:datastoreItem>
</file>

<file path=customXml/itemProps2.xml><?xml version="1.0" encoding="utf-8"?>
<ds:datastoreItem xmlns:ds="http://schemas.openxmlformats.org/officeDocument/2006/customXml" ds:itemID="{A47FC003-71ED-4140-A668-F00FEF058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db0273-389d-4bd8-bfda-8f93fd6f81aa"/>
    <ds:schemaRef ds:uri="0ad3a45f-0b82-4372-a488-a08a97e95b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22E882-6E3D-4D80-88C2-AE29FF5396EA}">
  <ds:schemaRefs>
    <ds:schemaRef ds:uri="http://purl.org/dc/elements/1.1/"/>
    <ds:schemaRef ds:uri="http://schemas.openxmlformats.org/package/2006/metadata/core-properties"/>
    <ds:schemaRef ds:uri="http://purl.org/dc/terms/"/>
    <ds:schemaRef ds:uri="http://schemas.microsoft.com/office/infopath/2007/PartnerControls"/>
    <ds:schemaRef ds:uri="1fdb0273-389d-4bd8-bfda-8f93fd6f81aa"/>
    <ds:schemaRef ds:uri="http://schemas.microsoft.com/office/2006/metadata/properties"/>
    <ds:schemaRef ds:uri="http://schemas.microsoft.com/office/2006/documentManagement/types"/>
    <ds:schemaRef ds:uri="0ad3a45f-0b82-4372-a488-a08a97e95b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Intro &amp; guidance</vt:lpstr>
      <vt:lpstr>Guide to ratings</vt:lpstr>
      <vt:lpstr>Notes overview</vt:lpstr>
      <vt:lpstr>Overview dashboard</vt:lpstr>
      <vt:lpstr>Supporting the school workforce</vt:lpstr>
      <vt:lpstr>Considerations - senior leaders</vt:lpstr>
      <vt:lpstr>Partnerships</vt:lpstr>
      <vt:lpstr>CPD</vt:lpstr>
      <vt:lpstr>Trainee &amp; early career teachers</vt:lpstr>
      <vt:lpstr>Transition</vt:lpstr>
      <vt:lpstr>Secondary - music curriculum</vt:lpstr>
      <vt:lpstr>Singing</vt:lpstr>
      <vt:lpstr>Instrumental teaching</vt:lpstr>
      <vt:lpstr>Music technology</vt:lpstr>
      <vt:lpstr>Creating music</vt:lpstr>
      <vt:lpstr>Listening</vt:lpstr>
      <vt:lpstr>Music beyond the classroom</vt:lpstr>
      <vt:lpstr>Live music &amp; events</vt:lpstr>
      <vt:lpstr>Musical progression</vt:lpstr>
      <vt:lpstr>Music Qualifications</vt:lpstr>
      <vt:lpstr>Inclusion</vt:lpstr>
      <vt:lpstr>Ratings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Green</dc:creator>
  <cp:keywords/>
  <dc:description/>
  <cp:lastModifiedBy>Mark Green</cp:lastModifiedBy>
  <cp:revision/>
  <dcterms:created xsi:type="dcterms:W3CDTF">2023-11-22T15:24:50Z</dcterms:created>
  <dcterms:modified xsi:type="dcterms:W3CDTF">2024-01-26T09:40:50Z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0x010100F41145183D1D1343831F160C9C09CCD4</vt:lpwstr>
  </property>
  <property fmtid="{D5CDD505-2E9C-101B-9397-08002B2CF9AE}" pid="3" name="MediaServiceImageTags">
    <vt:lpwstr/>
  </property>
</Properties>
</file>